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drawings/drawing17.xml" ContentType="application/vnd.openxmlformats-officedocument.drawingml.chartshapes+xml"/>
  <Override PartName="/xl/drawings/drawing2.xml" ContentType="application/vnd.openxmlformats-officedocument.drawing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workbookProtection workbookAlgorithmName="SHA-512" workbookHashValue="ufEpjd2+JKKaNFBpXr9+DtQOHVLYlLISjQfPBJK/WrgoPuQf1xCz5QJG2ZxCn0K4BTaXH70slMf5BEXUhX7eSg==" workbookSaltValue="ZkiDNU8ztoHncEltTU5CLw==" workbookSpinCount="100000" lockStructure="1"/>
  <bookViews>
    <workbookView windowWidth="28800" windowHeight="12180" tabRatio="774" activeTab="12"/>
  </bookViews>
  <sheets>
    <sheet name="التحليل العام للنتائج" sheetId="1" r:id="rId1"/>
    <sheet name="حالة الطلبة في الفصول" sheetId="28" r:id="rId2"/>
    <sheet name="الأول" sheetId="46" r:id="rId3"/>
    <sheet name="الثاني" sheetId="45" r:id="rId4"/>
    <sheet name="الثالث" sheetId="43" r:id="rId5"/>
    <sheet name="الرابع" sheetId="42" r:id="rId6"/>
    <sheet name="الخامس" sheetId="41" r:id="rId7"/>
    <sheet name="السادس" sheetId="40" r:id="rId8"/>
    <sheet name="السابع" sheetId="39" r:id="rId9"/>
    <sheet name="الثامن" sheetId="38" r:id="rId10"/>
    <sheet name="التاسع" sheetId="36" r:id="rId11"/>
    <sheet name="العاشر" sheetId="17" r:id="rId12"/>
    <sheet name="الحادي عشر" sheetId="13" r:id="rId13"/>
    <sheet name="الثاني عشر" sheetId="44" r:id="rId14"/>
  </sheets>
  <definedNames>
    <definedName name="_xlnm.Print_Area" localSheetId="2">الأول!$B$1:$V$41</definedName>
    <definedName name="_xlnm.Print_Area" localSheetId="10">التاسع!$B$1:$V$46</definedName>
    <definedName name="_xlnm.Print_Area" localSheetId="0">'التحليل العام للنتائج'!$B$1:$AC$45</definedName>
    <definedName name="_xlnm.Print_Area" localSheetId="4">الثالث!$B$1:$V$41</definedName>
    <definedName name="_xlnm.Print_Area" localSheetId="9">الثامن!$B$1:$V$46</definedName>
    <definedName name="_xlnm.Print_Area" localSheetId="3">الثاني!$B$1:$V$41</definedName>
    <definedName name="_xlnm.Print_Area" localSheetId="13">'الثاني عشر'!$B$1:$V$48</definedName>
    <definedName name="_xlnm.Print_Area" localSheetId="12">'الحادي عشر'!$B$1:$V$48</definedName>
    <definedName name="_xlnm.Print_Area" localSheetId="6">الخامس!$B$1:$V$46</definedName>
    <definedName name="_xlnm.Print_Area" localSheetId="5">الرابع!$B$1:$V$41</definedName>
    <definedName name="_xlnm.Print_Area" localSheetId="8">السابع!$B$1:$V$46</definedName>
    <definedName name="_xlnm.Print_Area" localSheetId="7">السادس!$B$1:$V$46</definedName>
    <definedName name="_xlnm.Print_Area" localSheetId="11">العاشر!$B$1:$V$46</definedName>
    <definedName name="_xlnm.Print_Area" localSheetId="1">'حالة الطلبة في الفصول'!$B$1:$X$27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<sst xmlns="http://schemas.openxmlformats.org/spreadsheetml/2006/main" count="534" uniqueCount="299">
  <si>
    <t>مدرسة:</t>
  </si>
  <si>
    <t>مدرسة معاذ بن جبل للتعليم الأساسي (5-12)</t>
  </si>
  <si>
    <t>تاريخ التحليل:</t>
  </si>
  <si>
    <t>31/ 12/ 2023م</t>
  </si>
  <si>
    <t xml:space="preserve">تحليل نتائج الطلبة في مادة: </t>
  </si>
  <si>
    <t>التربية الإسلامية</t>
  </si>
  <si>
    <t>للفصل الدراسي:</t>
  </si>
  <si>
    <t>الأول</t>
  </si>
  <si>
    <t>من العام الدراسي:</t>
  </si>
  <si>
    <t>2023/ 2024م</t>
  </si>
  <si>
    <t>الكشف العام لنتئج الطلبة في المادة لجميع المراحل التعلمية بالمدرسة</t>
  </si>
  <si>
    <t>نسبة القوة والضعف في المادة</t>
  </si>
  <si>
    <t>المخطط البياني للأداء العام لطلبة المدرسة في هذه المادة:</t>
  </si>
  <si>
    <t>الصف</t>
  </si>
  <si>
    <t>أ</t>
  </si>
  <si>
    <t>ب</t>
  </si>
  <si>
    <t>ج</t>
  </si>
  <si>
    <t>د</t>
  </si>
  <si>
    <t>هـ</t>
  </si>
  <si>
    <t>المقيدون</t>
  </si>
  <si>
    <t>الحالات</t>
  </si>
  <si>
    <t xml:space="preserve">نسبة النجاح </t>
  </si>
  <si>
    <t>القوة</t>
  </si>
  <si>
    <t>التوسط</t>
  </si>
  <si>
    <t>الضعف</t>
  </si>
  <si>
    <t>الثاني</t>
  </si>
  <si>
    <t>الثالث</t>
  </si>
  <si>
    <t>الرابع</t>
  </si>
  <si>
    <t>الخامس</t>
  </si>
  <si>
    <t>السادس</t>
  </si>
  <si>
    <t>السابع</t>
  </si>
  <si>
    <t>الثامن</t>
  </si>
  <si>
    <t>التاسع</t>
  </si>
  <si>
    <t>العاشر</t>
  </si>
  <si>
    <t>الحادي عشر</t>
  </si>
  <si>
    <t>الثاني عشر</t>
  </si>
  <si>
    <t>المجموع:</t>
  </si>
  <si>
    <t>المجموع</t>
  </si>
  <si>
    <t>العدد الفعلي لطلبة (د +هـ) بعد إخراج الحالات:</t>
  </si>
  <si>
    <t>ط. الرعاية</t>
  </si>
  <si>
    <t>ق. إدارية</t>
  </si>
  <si>
    <t>الغياب</t>
  </si>
  <si>
    <t>العدد الفعلي</t>
  </si>
  <si>
    <t>الإجمالي</t>
  </si>
  <si>
    <t>إعداد ومراجعة:</t>
  </si>
  <si>
    <t>الإشراف والمتابعة:</t>
  </si>
  <si>
    <t>يعتمد،،،</t>
  </si>
  <si>
    <t>المعلم الأول</t>
  </si>
  <si>
    <t>مشرف المادة</t>
  </si>
  <si>
    <t>إدارة المدرسة</t>
  </si>
  <si>
    <t>عدد الحالات المؤثرة على التحصيل الدراسي العام بالمدرسة</t>
  </si>
  <si>
    <t>نوع الحالة</t>
  </si>
  <si>
    <t>عدد المقيدين</t>
  </si>
  <si>
    <t>عدد طلبة الرعاية</t>
  </si>
  <si>
    <t>القرارات الإدارية</t>
  </si>
  <si>
    <t>بسبب الغياب</t>
  </si>
  <si>
    <t>المخطط البياني لأعداد الطلبة المسجلين في كل حالة:</t>
  </si>
  <si>
    <t>صعوبات</t>
  </si>
  <si>
    <t>دمج</t>
  </si>
  <si>
    <t>تخفيض</t>
  </si>
  <si>
    <t>ترسيب</t>
  </si>
  <si>
    <t>منقطع</t>
  </si>
  <si>
    <t>حرمان</t>
  </si>
  <si>
    <t>مجموع الفـئـة:</t>
  </si>
  <si>
    <t>مقارنة نسبية بين الفئات:</t>
  </si>
  <si>
    <t>نسبة حضور الـفـئـة:</t>
  </si>
  <si>
    <t>الصف/ الشعبة</t>
  </si>
  <si>
    <t>مجموع المقيدين</t>
  </si>
  <si>
    <t>عدد المنقطعين</t>
  </si>
  <si>
    <t>الصف / الشعبة</t>
  </si>
  <si>
    <t>مستوى أداء الطلبة في:</t>
  </si>
  <si>
    <t>الأول / 1</t>
  </si>
  <si>
    <t xml:space="preserve">نسبة القوة إلى الضعف في الصف: </t>
  </si>
  <si>
    <t>الأول / 2</t>
  </si>
  <si>
    <t>الأول / 3</t>
  </si>
  <si>
    <t>الأول / 4</t>
  </si>
  <si>
    <t>الأول / 5</t>
  </si>
  <si>
    <t>الأول / 6</t>
  </si>
  <si>
    <t>الأول / 7</t>
  </si>
  <si>
    <t>الأول / 8</t>
  </si>
  <si>
    <t>الأول / 9</t>
  </si>
  <si>
    <t>الأول / 10</t>
  </si>
  <si>
    <t>الأول / 11</t>
  </si>
  <si>
    <t>الأول / 12</t>
  </si>
  <si>
    <t>الأول / 13</t>
  </si>
  <si>
    <t>الأول / 14</t>
  </si>
  <si>
    <t>الأول / 15</t>
  </si>
  <si>
    <t>مجموع الطلبة</t>
  </si>
  <si>
    <t>النموذج من إعداد:</t>
  </si>
  <si>
    <t>الثاني / 1</t>
  </si>
  <si>
    <t>الثاني / 2</t>
  </si>
  <si>
    <t>الثاني / 3</t>
  </si>
  <si>
    <t>الثاني / 4</t>
  </si>
  <si>
    <t>الثاني / 5</t>
  </si>
  <si>
    <t>الثاني / 6</t>
  </si>
  <si>
    <t>الثاني / 7</t>
  </si>
  <si>
    <t>الثاني / 8</t>
  </si>
  <si>
    <t>الثاني / 9</t>
  </si>
  <si>
    <t>الثاني / 10</t>
  </si>
  <si>
    <t>الثاني / 11</t>
  </si>
  <si>
    <t>الثاني / 12</t>
  </si>
  <si>
    <t>الثاني / 13</t>
  </si>
  <si>
    <t>الثاني / 14</t>
  </si>
  <si>
    <t>الثاني / 15</t>
  </si>
  <si>
    <t>الثالث / 1</t>
  </si>
  <si>
    <t>الثالث / 2</t>
  </si>
  <si>
    <t>الثالث / 3</t>
  </si>
  <si>
    <t>الثالث / 4</t>
  </si>
  <si>
    <t>الثالث / 5</t>
  </si>
  <si>
    <t>الثالث / 6</t>
  </si>
  <si>
    <t>الثالث / 7</t>
  </si>
  <si>
    <t>الثالث / 8</t>
  </si>
  <si>
    <t>الثالث / 9</t>
  </si>
  <si>
    <t>الثالث / 10</t>
  </si>
  <si>
    <t>الثالث / 11</t>
  </si>
  <si>
    <t>الثالث / 12</t>
  </si>
  <si>
    <t>الثالث / 13</t>
  </si>
  <si>
    <t>الثالث / 14</t>
  </si>
  <si>
    <t>الثالث / 15</t>
  </si>
  <si>
    <t>الرابع / 1</t>
  </si>
  <si>
    <t>الرابع / 2</t>
  </si>
  <si>
    <t>الرابع / 3</t>
  </si>
  <si>
    <t>الرابع / 4</t>
  </si>
  <si>
    <t>الرابع / 5</t>
  </si>
  <si>
    <t>الرابع / 6</t>
  </si>
  <si>
    <t>الرابع / 7</t>
  </si>
  <si>
    <t>الرابع / 8</t>
  </si>
  <si>
    <t>الرابع / 9</t>
  </si>
  <si>
    <t>الرابع / 10</t>
  </si>
  <si>
    <t>الرابع / 11</t>
  </si>
  <si>
    <t>الرابع / 12</t>
  </si>
  <si>
    <t>الرابع / 13</t>
  </si>
  <si>
    <t>الرابع / 14</t>
  </si>
  <si>
    <t>الرابع / 15</t>
  </si>
  <si>
    <t>الخامس / 1</t>
  </si>
  <si>
    <t>الخامس / 2</t>
  </si>
  <si>
    <t>الخامس / 3</t>
  </si>
  <si>
    <t>الخامس / 4</t>
  </si>
  <si>
    <t>الخامس / 5</t>
  </si>
  <si>
    <t>الخامس / 6</t>
  </si>
  <si>
    <t>الخامس / 7</t>
  </si>
  <si>
    <t>الخامس / 8</t>
  </si>
  <si>
    <t>الخامس / 9</t>
  </si>
  <si>
    <t>الخامس / 10</t>
  </si>
  <si>
    <t>الخامس / 11</t>
  </si>
  <si>
    <t>الخامس / 12</t>
  </si>
  <si>
    <t>الخامس / 13</t>
  </si>
  <si>
    <t>الخامس / 14</t>
  </si>
  <si>
    <t>الخامس / 15</t>
  </si>
  <si>
    <t>الخامس / 16</t>
  </si>
  <si>
    <t>الخامس / 17</t>
  </si>
  <si>
    <t>الخامس / 18</t>
  </si>
  <si>
    <t>الخامس / 19</t>
  </si>
  <si>
    <t>الخامس / 20</t>
  </si>
  <si>
    <t>السادس / 1</t>
  </si>
  <si>
    <t>السادس / 2</t>
  </si>
  <si>
    <t>السادس / 3</t>
  </si>
  <si>
    <t>السادس / 4</t>
  </si>
  <si>
    <t>السادس / 5</t>
  </si>
  <si>
    <t>السادس / 6</t>
  </si>
  <si>
    <t>السادس / 7</t>
  </si>
  <si>
    <t>السادس / 8</t>
  </si>
  <si>
    <t>السادس / 9</t>
  </si>
  <si>
    <t>السادس / 10</t>
  </si>
  <si>
    <t>السادس / 11</t>
  </si>
  <si>
    <t>السادس / 12</t>
  </si>
  <si>
    <t>السادس / 13</t>
  </si>
  <si>
    <t>السادس / 14</t>
  </si>
  <si>
    <t>السادس / 15</t>
  </si>
  <si>
    <t>السادس / 16</t>
  </si>
  <si>
    <t>السادس / 17</t>
  </si>
  <si>
    <t>السادس / 18</t>
  </si>
  <si>
    <t>السادس / 19</t>
  </si>
  <si>
    <t>السادس / 20</t>
  </si>
  <si>
    <t>السابع / 1</t>
  </si>
  <si>
    <t>السابع / 2</t>
  </si>
  <si>
    <t>السابع / 3</t>
  </si>
  <si>
    <t>السابع / 4</t>
  </si>
  <si>
    <t>السابع / 5</t>
  </si>
  <si>
    <t>السابع / 6</t>
  </si>
  <si>
    <t>السابع / 7</t>
  </si>
  <si>
    <t>السابع / 8</t>
  </si>
  <si>
    <t>السابع / 9</t>
  </si>
  <si>
    <t>السابع / 10</t>
  </si>
  <si>
    <t>السابع / 11</t>
  </si>
  <si>
    <t>السابع / 12</t>
  </si>
  <si>
    <t>السابع / 13</t>
  </si>
  <si>
    <t>السابع / 14</t>
  </si>
  <si>
    <t>السابع / 15</t>
  </si>
  <si>
    <t>السابع / 16</t>
  </si>
  <si>
    <t>السابع / 17</t>
  </si>
  <si>
    <t>السابع / 18</t>
  </si>
  <si>
    <t>السابع / 19</t>
  </si>
  <si>
    <t>السابع / 20</t>
  </si>
  <si>
    <t>الثامن / 1</t>
  </si>
  <si>
    <t>الثامن / 2</t>
  </si>
  <si>
    <t>الثامن / 3</t>
  </si>
  <si>
    <t>الثامن / 4</t>
  </si>
  <si>
    <t>الثامن / 5</t>
  </si>
  <si>
    <t>الثامن / 6</t>
  </si>
  <si>
    <t>الثامن / 7</t>
  </si>
  <si>
    <t>الثامن / 8</t>
  </si>
  <si>
    <t>الثامن / 9</t>
  </si>
  <si>
    <t>الثامن / 10</t>
  </si>
  <si>
    <t>الثامن / 11</t>
  </si>
  <si>
    <t>الثامن / 12</t>
  </si>
  <si>
    <t>الثامن / 13</t>
  </si>
  <si>
    <t>الثامن / 14</t>
  </si>
  <si>
    <t>الثامن / 15</t>
  </si>
  <si>
    <t>الثامن / 16</t>
  </si>
  <si>
    <t>الثامن / 17</t>
  </si>
  <si>
    <t>الثامن / 18</t>
  </si>
  <si>
    <t>الثامن / 19</t>
  </si>
  <si>
    <t>الثامن / 20</t>
  </si>
  <si>
    <t>التاسع / 1</t>
  </si>
  <si>
    <t>التاسع / 2</t>
  </si>
  <si>
    <t>التاسع / 3</t>
  </si>
  <si>
    <t>التاسع / 4</t>
  </si>
  <si>
    <t>التاسع / 5</t>
  </si>
  <si>
    <t>التاسع / 6</t>
  </si>
  <si>
    <t>التاسع / 7</t>
  </si>
  <si>
    <t>التاسع / 8</t>
  </si>
  <si>
    <t>التاسع / 9</t>
  </si>
  <si>
    <t>التاسع / 10</t>
  </si>
  <si>
    <t>التاسع / 11</t>
  </si>
  <si>
    <t>التاسع / 12</t>
  </si>
  <si>
    <t>التاسع / 13</t>
  </si>
  <si>
    <t>التاسع / 14</t>
  </si>
  <si>
    <t>التاسع / 15</t>
  </si>
  <si>
    <t>التاسع / 16</t>
  </si>
  <si>
    <t>التاسع / 17</t>
  </si>
  <si>
    <t>التاسع / 18</t>
  </si>
  <si>
    <t>التاسع / 19</t>
  </si>
  <si>
    <t>التاسع / 20</t>
  </si>
  <si>
    <t>العاشر / 1</t>
  </si>
  <si>
    <t>العاشر / 2</t>
  </si>
  <si>
    <t>العاشر / 3</t>
  </si>
  <si>
    <t>العاشر / 4</t>
  </si>
  <si>
    <t>العاشر / 5</t>
  </si>
  <si>
    <t>العاشر / 6</t>
  </si>
  <si>
    <t>العاشر / 7</t>
  </si>
  <si>
    <t>العاشر / 8</t>
  </si>
  <si>
    <t>العاشر / 9</t>
  </si>
  <si>
    <t>العاشر / 10</t>
  </si>
  <si>
    <t>العاشر / 11</t>
  </si>
  <si>
    <t>العاشر / 12</t>
  </si>
  <si>
    <t>العاشر / 13</t>
  </si>
  <si>
    <t>العاشر / 14</t>
  </si>
  <si>
    <t>العاشر / 15</t>
  </si>
  <si>
    <t>العاشر / 16</t>
  </si>
  <si>
    <t>العاشر / 17</t>
  </si>
  <si>
    <t>العاشر / 18</t>
  </si>
  <si>
    <t>العاشر / 19</t>
  </si>
  <si>
    <t>العاشر / 20</t>
  </si>
  <si>
    <t>شعب الحادي عشر</t>
  </si>
  <si>
    <t>الصف الحادي عشر</t>
  </si>
  <si>
    <t>الحادي عشر/ 1</t>
  </si>
  <si>
    <t>الحادي عشر/ 2</t>
  </si>
  <si>
    <t>الحادي عشر/ 3</t>
  </si>
  <si>
    <t>الحادي عشر/ 4</t>
  </si>
  <si>
    <t>الحادي عشر/ 5</t>
  </si>
  <si>
    <t>الحادي عشر/ 6</t>
  </si>
  <si>
    <t>الحادي عشر/ 7</t>
  </si>
  <si>
    <t>الحادي عشر/ 8</t>
  </si>
  <si>
    <t>الحادي عشر/ 9</t>
  </si>
  <si>
    <t>الحادي عشر/ 10</t>
  </si>
  <si>
    <t>الحادي عشر/ 11</t>
  </si>
  <si>
    <t>الحادي عشر/ 12</t>
  </si>
  <si>
    <t>الحادي عشر/ 13</t>
  </si>
  <si>
    <t>الحادي عشر/ 14</t>
  </si>
  <si>
    <t>الحادي عشر/ 15</t>
  </si>
  <si>
    <t>الحادي عشر/ 16</t>
  </si>
  <si>
    <t>الحادي عشر/ 17</t>
  </si>
  <si>
    <t>الحادي عشر/ 18</t>
  </si>
  <si>
    <t>الحادي عشر/ 19</t>
  </si>
  <si>
    <t>الحادي عشر/ 20</t>
  </si>
  <si>
    <t>الحادي عشر/ 21</t>
  </si>
  <si>
    <t>الصف الثاني عشر</t>
  </si>
  <si>
    <t>الثاني عشر/ 1</t>
  </si>
  <si>
    <t>الثاني عشر/ 2</t>
  </si>
  <si>
    <t>الثاني عشر/ 3</t>
  </si>
  <si>
    <t>الثاني عشر/ 4</t>
  </si>
  <si>
    <t>الثاني عشر/ 5</t>
  </si>
  <si>
    <t>الثاني عشر/ 6</t>
  </si>
  <si>
    <t>الثاني عشر/ 7</t>
  </si>
  <si>
    <t>الثاني عشر/ 8</t>
  </si>
  <si>
    <t>الثاني عشر/ 9</t>
  </si>
  <si>
    <t>الثاني عشر/ 10</t>
  </si>
  <si>
    <t>الثاني عشر/ 11</t>
  </si>
  <si>
    <t>الثاني عشر/ 12</t>
  </si>
  <si>
    <t>الثاني عشر/ 13</t>
  </si>
  <si>
    <t>الثاني عشر/ 14</t>
  </si>
  <si>
    <t>الثاني عشر/ 15</t>
  </si>
  <si>
    <t>الثاني عشر/ 16</t>
  </si>
  <si>
    <t>الثاني عشر/ 17</t>
  </si>
  <si>
    <t>الثاني عشر/ 18</t>
  </si>
  <si>
    <t>الثاني عشر/ 19</t>
  </si>
  <si>
    <t>الثاني عشر/ 20</t>
  </si>
  <si>
    <t>الثاني عشر/ 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</si>
</sst>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%"/>
  </numFmts>
  <fonts count="46">
    <font>
      <sz val="10"/>
      <name val="Arial"/>
      <charset val="178"/>
    </font>
    <font>
      <b/>
      <sz val="14"/>
      <name val="Arial"/>
      <charset val="134"/>
    </font>
    <font>
      <b/>
      <sz val="14"/>
      <color rgb="FFFF0000"/>
      <name val="Arial"/>
      <charset val="134"/>
    </font>
    <font>
      <b/>
      <sz val="14"/>
      <color theme="4" tint="0.599993896298105"/>
      <name val="Arial"/>
      <charset val="134"/>
    </font>
    <font>
      <sz val="14"/>
      <name val="Arial"/>
      <charset val="134"/>
    </font>
    <font>
      <b/>
      <sz val="16"/>
      <name val="Arial"/>
      <charset val="134"/>
    </font>
    <font>
      <sz val="12"/>
      <name val="Arial"/>
      <charset val="134"/>
    </font>
    <font>
      <b/>
      <sz val="16"/>
      <color rgb="FFFF0000"/>
      <name val="Arial"/>
      <charset val="134"/>
    </font>
    <font>
      <b/>
      <sz val="16"/>
      <color theme="4" tint="-0.499984740745262"/>
      <name val="Arial"/>
      <charset val="134"/>
    </font>
    <font>
      <b/>
      <sz val="18"/>
      <name val="Arial"/>
      <charset val="134"/>
    </font>
    <font>
      <b/>
      <sz val="18"/>
      <color rgb="FFFF0000"/>
      <name val="Arial"/>
      <charset val="134"/>
    </font>
    <font>
      <sz val="10"/>
      <name val="Arial"/>
      <charset val="134"/>
    </font>
    <font>
      <b/>
      <sz val="20"/>
      <name val="Arial Black"/>
      <charset val="134"/>
    </font>
    <font>
      <sz val="18"/>
      <name val="Arial"/>
      <charset val="134"/>
    </font>
    <font>
      <b/>
      <sz val="16"/>
      <name val="Arial Black"/>
      <charset val="134"/>
    </font>
    <font>
      <b/>
      <sz val="12"/>
      <color theme="4" tint="-0.499984740745262"/>
      <name val="Arial"/>
      <charset val="134"/>
    </font>
    <font>
      <b/>
      <sz val="14"/>
      <color theme="0"/>
      <name val="Arial"/>
      <charset val="134"/>
    </font>
    <font>
      <b/>
      <sz val="16"/>
      <name val="DecoType Naskh"/>
      <charset val="178"/>
    </font>
    <font>
      <b/>
      <sz val="18"/>
      <name val="DecoType Naskh"/>
      <charset val="178"/>
    </font>
    <font>
      <b/>
      <sz val="20"/>
      <color theme="9" tint="-0.499984740745262"/>
      <name val="Arial Black"/>
      <charset val="134"/>
    </font>
    <font>
      <sz val="14"/>
      <color theme="4" tint="0.799981688894314"/>
      <name val="Arial"/>
      <charset val="134"/>
    </font>
    <font>
      <sz val="14"/>
      <color theme="9" tint="0.799981688894314"/>
      <name val="Arial"/>
      <charset val="134"/>
    </font>
    <font>
      <sz val="10"/>
      <color theme="0"/>
      <name val="Arial"/>
      <charset val="134"/>
    </font>
    <font>
      <b/>
      <sz val="18"/>
      <color theme="9" tint="-0.499984740745262"/>
      <name val="Arial"/>
      <charset val="134"/>
    </font>
    <font>
      <b/>
      <sz val="18"/>
      <color theme="4" tint="-0.499984740745262"/>
      <name val="Arial"/>
      <charset val="134"/>
    </font>
    <font>
      <sz val="10"/>
      <color theme="0" tint="-0.499984740745262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ashDotDot">
        <color theme="9" tint="-0.499984740745262"/>
      </left>
      <right/>
      <top style="dashDotDot">
        <color theme="9" tint="-0.499984740745262"/>
      </top>
      <bottom style="dashDotDot">
        <color theme="9" tint="-0.499984740745262"/>
      </bottom>
      <diagonal/>
    </border>
    <border>
      <left/>
      <right/>
      <top style="dashDotDot">
        <color theme="9" tint="-0.499984740745262"/>
      </top>
      <bottom style="dashDotDot">
        <color theme="9" tint="-0.4999847407452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dashDotDot">
        <color theme="9" tint="-0.499984740745262"/>
      </right>
      <top style="dashDotDot">
        <color theme="9" tint="-0.499984740745262"/>
      </top>
      <bottom style="dashDotDot">
        <color theme="9" tint="-0.499984740745262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17" borderId="6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68" applyNumberFormat="0" applyFill="0" applyAlignment="0" applyProtection="0">
      <alignment vertical="center"/>
    </xf>
    <xf numFmtId="0" fontId="33" fillId="0" borderId="68" applyNumberFormat="0" applyFill="0" applyAlignment="0" applyProtection="0">
      <alignment vertical="center"/>
    </xf>
    <xf numFmtId="0" fontId="34" fillId="0" borderId="6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18" borderId="70" applyNumberFormat="0" applyAlignment="0" applyProtection="0">
      <alignment vertical="center"/>
    </xf>
    <xf numFmtId="0" fontId="36" fillId="19" borderId="71" applyNumberFormat="0" applyAlignment="0" applyProtection="0">
      <alignment vertical="center"/>
    </xf>
    <xf numFmtId="0" fontId="37" fillId="19" borderId="70" applyNumberFormat="0" applyAlignment="0" applyProtection="0">
      <alignment vertical="center"/>
    </xf>
    <xf numFmtId="0" fontId="38" fillId="20" borderId="72" applyNumberFormat="0" applyAlignment="0" applyProtection="0">
      <alignment vertical="center"/>
    </xf>
    <xf numFmtId="0" fontId="39" fillId="0" borderId="73" applyNumberFormat="0" applyFill="0" applyAlignment="0" applyProtection="0">
      <alignment vertical="center"/>
    </xf>
    <xf numFmtId="0" fontId="40" fillId="0" borderId="74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11" fillId="0" borderId="0"/>
  </cellStyleXfs>
  <cellXfs count="240">
    <xf numFmtId="0" fontId="0" fillId="0" borderId="0" xfId="0"/>
    <xf numFmtId="0" fontId="1" fillId="2" borderId="1" xfId="0" applyFont="1" applyFill="1" applyBorder="1" applyAlignment="1">
      <alignment horizontal="center" vertical="center" shrinkToFit="1" readingOrder="2"/>
    </xf>
    <xf numFmtId="0" fontId="1" fillId="2" borderId="2" xfId="0" applyFont="1" applyFill="1" applyBorder="1" applyAlignment="1">
      <alignment horizontal="center" vertical="center" shrinkToFit="1" readingOrder="2"/>
    </xf>
    <xf numFmtId="0" fontId="1" fillId="2" borderId="3" xfId="0" applyFont="1" applyFill="1" applyBorder="1" applyAlignment="1">
      <alignment horizontal="center" vertical="center" shrinkToFit="1" readingOrder="2"/>
    </xf>
    <xf numFmtId="0" fontId="2" fillId="2" borderId="3" xfId="0" applyFont="1" applyFill="1" applyBorder="1" applyAlignment="1">
      <alignment horizontal="center" vertical="center" shrinkToFit="1" readingOrder="2"/>
    </xf>
    <xf numFmtId="0" fontId="2" fillId="2" borderId="4" xfId="0" applyFont="1" applyFill="1" applyBorder="1" applyAlignment="1">
      <alignment horizontal="center" vertical="center" shrinkToFit="1" readingOrder="2"/>
    </xf>
    <xf numFmtId="0" fontId="1" fillId="3" borderId="2" xfId="0" applyFont="1" applyFill="1" applyBorder="1" applyAlignment="1">
      <alignment horizontal="center" vertical="center" shrinkToFit="1" readingOrder="2"/>
    </xf>
    <xf numFmtId="0" fontId="0" fillId="4" borderId="0" xfId="0" applyFill="1"/>
    <xf numFmtId="0" fontId="1" fillId="2" borderId="5" xfId="0" applyFont="1" applyFill="1" applyBorder="1" applyAlignment="1">
      <alignment horizontal="center" vertical="center" shrinkToFit="1" readingOrder="2"/>
    </xf>
    <xf numFmtId="0" fontId="1" fillId="4" borderId="6" xfId="0" applyFont="1" applyFill="1" applyBorder="1" applyAlignment="1">
      <alignment horizontal="center" vertical="center" readingOrder="2"/>
    </xf>
    <xf numFmtId="0" fontId="1" fillId="4" borderId="7" xfId="0" applyFont="1" applyFill="1" applyBorder="1" applyAlignment="1">
      <alignment horizontal="center" vertical="center" readingOrder="2"/>
    </xf>
    <xf numFmtId="0" fontId="2" fillId="4" borderId="8" xfId="0" applyFont="1" applyFill="1" applyBorder="1" applyAlignment="1">
      <alignment horizontal="center" vertical="center" readingOrder="2"/>
    </xf>
    <xf numFmtId="0" fontId="3" fillId="5" borderId="6" xfId="0" applyFont="1" applyFill="1" applyBorder="1" applyAlignment="1">
      <alignment horizontal="center" vertical="center" readingOrder="2"/>
    </xf>
    <xf numFmtId="0" fontId="1" fillId="4" borderId="9" xfId="0" applyFont="1" applyFill="1" applyBorder="1" applyAlignment="1">
      <alignment horizontal="center" vertical="center" readingOrder="2"/>
    </xf>
    <xf numFmtId="0" fontId="1" fillId="4" borderId="10" xfId="0" applyFont="1" applyFill="1" applyBorder="1" applyAlignment="1">
      <alignment horizontal="center" vertical="center" readingOrder="2"/>
    </xf>
    <xf numFmtId="0" fontId="2" fillId="4" borderId="11" xfId="0" applyFont="1" applyFill="1" applyBorder="1" applyAlignment="1">
      <alignment horizontal="center" vertical="center" readingOrder="2"/>
    </xf>
    <xf numFmtId="0" fontId="3" fillId="5" borderId="9" xfId="0" applyFont="1" applyFill="1" applyBorder="1" applyAlignment="1">
      <alignment horizontal="center" vertical="center" readingOrder="2"/>
    </xf>
    <xf numFmtId="0" fontId="1" fillId="0" borderId="9" xfId="0" applyFont="1" applyBorder="1" applyAlignment="1">
      <alignment horizontal="center" vertical="center" readingOrder="2"/>
    </xf>
    <xf numFmtId="0" fontId="1" fillId="0" borderId="10" xfId="0" applyFont="1" applyBorder="1" applyAlignment="1">
      <alignment horizontal="center" vertical="center" readingOrder="2"/>
    </xf>
    <xf numFmtId="0" fontId="2" fillId="0" borderId="11" xfId="0" applyFont="1" applyBorder="1" applyAlignment="1">
      <alignment horizontal="center" vertical="center" readingOrder="2"/>
    </xf>
    <xf numFmtId="0" fontId="1" fillId="2" borderId="12" xfId="0" applyFont="1" applyFill="1" applyBorder="1" applyAlignment="1">
      <alignment horizontal="center" vertical="center" shrinkToFit="1" readingOrder="2"/>
    </xf>
    <xf numFmtId="0" fontId="1" fillId="4" borderId="13" xfId="0" applyFont="1" applyFill="1" applyBorder="1" applyAlignment="1">
      <alignment horizontal="center" vertical="center" readingOrder="2"/>
    </xf>
    <xf numFmtId="0" fontId="1" fillId="4" borderId="14" xfId="0" applyFont="1" applyFill="1" applyBorder="1" applyAlignment="1">
      <alignment horizontal="center" vertical="center" readingOrder="2"/>
    </xf>
    <xf numFmtId="0" fontId="2" fillId="4" borderId="15" xfId="0" applyFont="1" applyFill="1" applyBorder="1" applyAlignment="1">
      <alignment horizontal="center" vertical="center" readingOrder="2"/>
    </xf>
    <xf numFmtId="0" fontId="3" fillId="5" borderId="13" xfId="0" applyFont="1" applyFill="1" applyBorder="1" applyAlignment="1">
      <alignment horizontal="center" vertical="center" readingOrder="2"/>
    </xf>
    <xf numFmtId="0" fontId="1" fillId="2" borderId="16" xfId="0" applyFont="1" applyFill="1" applyBorder="1" applyAlignment="1">
      <alignment horizontal="center" vertical="center" shrinkToFit="1" readingOrder="2"/>
    </xf>
    <xf numFmtId="0" fontId="1" fillId="3" borderId="17" xfId="0" applyFont="1" applyFill="1" applyBorder="1" applyAlignment="1">
      <alignment horizontal="center" vertical="center" readingOrder="2"/>
    </xf>
    <xf numFmtId="0" fontId="1" fillId="3" borderId="18" xfId="0" applyFont="1" applyFill="1" applyBorder="1" applyAlignment="1">
      <alignment horizontal="center" vertical="center" readingOrder="2"/>
    </xf>
    <xf numFmtId="0" fontId="1" fillId="6" borderId="18" xfId="0" applyFont="1" applyFill="1" applyBorder="1" applyAlignment="1">
      <alignment horizontal="center" vertical="center" readingOrder="2"/>
    </xf>
    <xf numFmtId="0" fontId="1" fillId="7" borderId="18" xfId="0" applyFont="1" applyFill="1" applyBorder="1" applyAlignment="1">
      <alignment horizontal="center" vertical="center" readingOrder="2"/>
    </xf>
    <xf numFmtId="0" fontId="2" fillId="7" borderId="19" xfId="0" applyFont="1" applyFill="1" applyBorder="1" applyAlignment="1">
      <alignment horizontal="center" vertical="center" readingOrder="2"/>
    </xf>
    <xf numFmtId="0" fontId="1" fillId="8" borderId="2" xfId="0" applyFont="1" applyFill="1" applyBorder="1" applyAlignment="1">
      <alignment horizontal="center" vertical="center" readingOrder="2"/>
    </xf>
    <xf numFmtId="0" fontId="1" fillId="0" borderId="0" xfId="0" applyFont="1" applyAlignment="1">
      <alignment horizontal="center" vertical="center" shrinkToFit="1" readingOrder="2"/>
    </xf>
    <xf numFmtId="0" fontId="1" fillId="0" borderId="16" xfId="0" applyFont="1" applyBorder="1" applyAlignment="1">
      <alignment horizontal="center" vertical="center" readingOrder="2"/>
    </xf>
    <xf numFmtId="0" fontId="1" fillId="0" borderId="20" xfId="0" applyFont="1" applyBorder="1" applyAlignment="1">
      <alignment horizontal="center" vertical="center" readingOrder="2"/>
    </xf>
    <xf numFmtId="0" fontId="1" fillId="0" borderId="1" xfId="0" applyFont="1" applyBorder="1" applyAlignment="1">
      <alignment horizontal="center" vertical="center" readingOrder="2"/>
    </xf>
    <xf numFmtId="0" fontId="4" fillId="0" borderId="0" xfId="0" applyFont="1" applyAlignment="1">
      <alignment horizontal="center" vertical="center" readingOrder="2"/>
    </xf>
    <xf numFmtId="0" fontId="1" fillId="3" borderId="21" xfId="0" applyFont="1" applyFill="1" applyBorder="1" applyAlignment="1">
      <alignment horizontal="center" vertical="center" shrinkToFit="1" readingOrder="2"/>
    </xf>
    <xf numFmtId="0" fontId="1" fillId="3" borderId="4" xfId="0" applyFont="1" applyFill="1" applyBorder="1" applyAlignment="1">
      <alignment horizontal="center" vertical="center" shrinkToFit="1" readingOrder="2"/>
    </xf>
    <xf numFmtId="0" fontId="4" fillId="0" borderId="0" xfId="0" applyFont="1" applyAlignment="1">
      <alignment shrinkToFit="1"/>
    </xf>
    <xf numFmtId="0" fontId="1" fillId="9" borderId="1" xfId="0" applyFont="1" applyFill="1" applyBorder="1" applyAlignment="1">
      <alignment horizontal="center" vertical="center" shrinkToFit="1" readingOrder="2"/>
    </xf>
    <xf numFmtId="0" fontId="5" fillId="10" borderId="1" xfId="0" applyFont="1" applyFill="1" applyBorder="1" applyAlignment="1">
      <alignment horizontal="center" vertical="center" shrinkToFit="1" readingOrder="2"/>
    </xf>
    <xf numFmtId="0" fontId="5" fillId="6" borderId="1" xfId="0" applyFont="1" applyFill="1" applyBorder="1" applyAlignment="1">
      <alignment horizontal="center" vertical="center" shrinkToFit="1" readingOrder="2"/>
    </xf>
    <xf numFmtId="0" fontId="5" fillId="11" borderId="1" xfId="0" applyFont="1" applyFill="1" applyBorder="1" applyAlignment="1">
      <alignment horizontal="center" vertical="center" shrinkToFit="1" readingOrder="2"/>
    </xf>
    <xf numFmtId="0" fontId="4" fillId="8" borderId="22" xfId="0" applyFont="1" applyFill="1" applyBorder="1" applyAlignment="1">
      <alignment horizontal="center" vertical="center" readingOrder="2"/>
    </xf>
    <xf numFmtId="2" fontId="4" fillId="6" borderId="8" xfId="0" applyNumberFormat="1" applyFont="1" applyFill="1" applyBorder="1" applyAlignment="1">
      <alignment horizontal="center" vertical="center" readingOrder="2"/>
    </xf>
    <xf numFmtId="0" fontId="6" fillId="0" borderId="0" xfId="0" applyFont="1"/>
    <xf numFmtId="0" fontId="1" fillId="9" borderId="23" xfId="0" applyFont="1" applyFill="1" applyBorder="1" applyAlignment="1">
      <alignment horizontal="center" vertical="center" shrinkToFit="1" readingOrder="2"/>
    </xf>
    <xf numFmtId="10" fontId="4" fillId="0" borderId="24" xfId="49" applyNumberFormat="1" applyFont="1" applyBorder="1" applyAlignment="1">
      <alignment horizontal="center" vertical="center" readingOrder="2"/>
    </xf>
    <xf numFmtId="0" fontId="4" fillId="8" borderId="25" xfId="0" applyFont="1" applyFill="1" applyBorder="1" applyAlignment="1">
      <alignment horizontal="center" vertical="center" readingOrder="2"/>
    </xf>
    <xf numFmtId="2" fontId="4" fillId="6" borderId="11" xfId="0" applyNumberFormat="1" applyFont="1" applyFill="1" applyBorder="1" applyAlignment="1">
      <alignment horizontal="center" vertical="center" readingOrder="2"/>
    </xf>
    <xf numFmtId="0" fontId="1" fillId="9" borderId="5" xfId="0" applyFont="1" applyFill="1" applyBorder="1" applyAlignment="1">
      <alignment horizontal="center" vertical="center" shrinkToFit="1" readingOrder="2"/>
    </xf>
    <xf numFmtId="10" fontId="4" fillId="0" borderId="26" xfId="49" applyNumberFormat="1" applyFont="1" applyBorder="1" applyAlignment="1">
      <alignment horizontal="center" vertical="center" readingOrder="2"/>
    </xf>
    <xf numFmtId="0" fontId="4" fillId="8" borderId="27" xfId="0" applyFont="1" applyFill="1" applyBorder="1" applyAlignment="1">
      <alignment horizontal="center" vertical="center" readingOrder="2"/>
    </xf>
    <xf numFmtId="0" fontId="1" fillId="9" borderId="12" xfId="0" applyFont="1" applyFill="1" applyBorder="1" applyAlignment="1">
      <alignment horizontal="center" vertical="center" shrinkToFit="1" readingOrder="2"/>
    </xf>
    <xf numFmtId="2" fontId="1" fillId="2" borderId="4" xfId="0" applyNumberFormat="1" applyFont="1" applyFill="1" applyBorder="1" applyAlignment="1">
      <alignment horizontal="center" vertical="center" readingOrder="2"/>
    </xf>
    <xf numFmtId="0" fontId="4" fillId="0" borderId="0" xfId="0" applyFont="1"/>
    <xf numFmtId="0" fontId="1" fillId="9" borderId="16" xfId="0" applyFont="1" applyFill="1" applyBorder="1" applyAlignment="1">
      <alignment horizontal="center" vertical="center" shrinkToFit="1" readingOrder="2"/>
    </xf>
    <xf numFmtId="10" fontId="1" fillId="0" borderId="1" xfId="49" applyNumberFormat="1" applyFont="1" applyBorder="1" applyAlignment="1">
      <alignment horizontal="center" vertical="center" readingOrder="2"/>
    </xf>
    <xf numFmtId="2" fontId="4" fillId="0" borderId="0" xfId="0" applyNumberFormat="1" applyFont="1" applyAlignment="1">
      <alignment horizontal="center" vertical="center" readingOrder="2"/>
    </xf>
    <xf numFmtId="2" fontId="1" fillId="0" borderId="0" xfId="0" applyNumberFormat="1" applyFont="1" applyAlignment="1">
      <alignment horizontal="center" vertical="center" readingOrder="2"/>
    </xf>
    <xf numFmtId="2" fontId="2" fillId="0" borderId="0" xfId="0" applyNumberFormat="1" applyFont="1" applyAlignment="1">
      <alignment horizontal="center" vertical="center" readingOrder="2"/>
    </xf>
    <xf numFmtId="0" fontId="7" fillId="0" borderId="28" xfId="0" applyFont="1" applyBorder="1" applyAlignment="1">
      <alignment horizontal="center" vertical="center" shrinkToFit="1"/>
    </xf>
    <xf numFmtId="0" fontId="8" fillId="0" borderId="29" xfId="0" applyFont="1" applyBorder="1" applyAlignment="1">
      <alignment horizontal="center" vertical="center" shrinkToFit="1"/>
    </xf>
    <xf numFmtId="0" fontId="9" fillId="0" borderId="30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0" fontId="9" fillId="0" borderId="31" xfId="0" applyFont="1" applyBorder="1" applyAlignment="1">
      <alignment horizontal="center" vertical="center" shrinkToFit="1"/>
    </xf>
    <xf numFmtId="0" fontId="10" fillId="0" borderId="30" xfId="0" applyFont="1" applyBorder="1" applyAlignment="1">
      <alignment horizontal="center" vertical="center" shrinkToFit="1"/>
    </xf>
    <xf numFmtId="0" fontId="10" fillId="0" borderId="31" xfId="0" applyFont="1" applyBorder="1" applyAlignment="1">
      <alignment horizontal="center" vertical="center" shrinkToFit="1"/>
    </xf>
    <xf numFmtId="0" fontId="9" fillId="7" borderId="32" xfId="0" applyFont="1" applyFill="1" applyBorder="1" applyAlignment="1">
      <alignment horizontal="center" vertical="center" shrinkToFit="1"/>
    </xf>
    <xf numFmtId="0" fontId="9" fillId="7" borderId="27" xfId="0" applyFont="1" applyFill="1" applyBorder="1" applyAlignment="1">
      <alignment horizontal="center" vertical="center" shrinkToFit="1"/>
    </xf>
    <xf numFmtId="0" fontId="9" fillId="7" borderId="33" xfId="0" applyFont="1" applyFill="1" applyBorder="1" applyAlignment="1">
      <alignment horizontal="center" vertical="center" shrinkToFit="1"/>
    </xf>
    <xf numFmtId="0" fontId="9" fillId="7" borderId="34" xfId="0" applyFont="1" applyFill="1" applyBorder="1" applyAlignment="1">
      <alignment horizontal="center" vertical="center" shrinkToFit="1"/>
    </xf>
    <xf numFmtId="0" fontId="9" fillId="7" borderId="35" xfId="0" applyFont="1" applyFill="1" applyBorder="1" applyAlignment="1">
      <alignment horizontal="center" vertical="center" shrinkToFit="1"/>
    </xf>
    <xf numFmtId="0" fontId="9" fillId="7" borderId="36" xfId="0" applyFont="1" applyFill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 shrinkToFit="1"/>
    </xf>
    <xf numFmtId="0" fontId="1" fillId="2" borderId="17" xfId="0" applyFont="1" applyFill="1" applyBorder="1" applyAlignment="1">
      <alignment horizontal="center" vertical="center" shrinkToFit="1" readingOrder="2"/>
    </xf>
    <xf numFmtId="0" fontId="1" fillId="2" borderId="18" xfId="0" applyFont="1" applyFill="1" applyBorder="1" applyAlignment="1">
      <alignment horizontal="center" vertical="center" shrinkToFit="1" readingOrder="2"/>
    </xf>
    <xf numFmtId="0" fontId="2" fillId="2" borderId="18" xfId="0" applyFont="1" applyFill="1" applyBorder="1" applyAlignment="1">
      <alignment horizontal="center" vertical="center" shrinkToFit="1" readingOrder="2"/>
    </xf>
    <xf numFmtId="0" fontId="2" fillId="2" borderId="19" xfId="0" applyFont="1" applyFill="1" applyBorder="1" applyAlignment="1">
      <alignment horizontal="center" vertical="center" shrinkToFit="1" readingOrder="2"/>
    </xf>
    <xf numFmtId="0" fontId="1" fillId="8" borderId="2" xfId="0" applyFont="1" applyFill="1" applyBorder="1" applyAlignment="1">
      <alignment horizontal="center" vertical="center" shrinkToFit="1" readingOrder="2"/>
    </xf>
    <xf numFmtId="0" fontId="1" fillId="0" borderId="6" xfId="0" applyFont="1" applyBorder="1" applyAlignment="1">
      <alignment horizontal="center" vertical="center" readingOrder="2"/>
    </xf>
    <xf numFmtId="0" fontId="1" fillId="0" borderId="7" xfId="0" applyFont="1" applyBorder="1" applyAlignment="1">
      <alignment horizontal="center" vertical="center" readingOrder="2"/>
    </xf>
    <xf numFmtId="0" fontId="2" fillId="0" borderId="8" xfId="0" applyFont="1" applyBorder="1" applyAlignment="1">
      <alignment horizontal="center" vertical="center" readingOrder="2"/>
    </xf>
    <xf numFmtId="0" fontId="3" fillId="5" borderId="38" xfId="0" applyFont="1" applyFill="1" applyBorder="1" applyAlignment="1">
      <alignment horizontal="center" vertical="center" readingOrder="2"/>
    </xf>
    <xf numFmtId="0" fontId="3" fillId="5" borderId="31" xfId="0" applyFont="1" applyFill="1" applyBorder="1" applyAlignment="1">
      <alignment horizontal="center" vertical="center" readingOrder="2"/>
    </xf>
    <xf numFmtId="0" fontId="1" fillId="0" borderId="39" xfId="0" applyFont="1" applyBorder="1" applyAlignment="1">
      <alignment horizontal="center" vertical="center" readingOrder="2"/>
    </xf>
    <xf numFmtId="0" fontId="1" fillId="0" borderId="40" xfId="0" applyFont="1" applyBorder="1" applyAlignment="1">
      <alignment horizontal="center" vertical="center" readingOrder="2"/>
    </xf>
    <xf numFmtId="0" fontId="2" fillId="0" borderId="41" xfId="0" applyFont="1" applyBorder="1" applyAlignment="1">
      <alignment horizontal="center" vertical="center" readingOrder="2"/>
    </xf>
    <xf numFmtId="0" fontId="3" fillId="5" borderId="33" xfId="0" applyFont="1" applyFill="1" applyBorder="1" applyAlignment="1">
      <alignment horizontal="center" vertical="center" readingOrder="2"/>
    </xf>
    <xf numFmtId="0" fontId="1" fillId="3" borderId="42" xfId="0" applyFont="1" applyFill="1" applyBorder="1" applyAlignment="1">
      <alignment horizontal="center" vertical="center" readingOrder="2"/>
    </xf>
    <xf numFmtId="0" fontId="1" fillId="3" borderId="43" xfId="0" applyFont="1" applyFill="1" applyBorder="1" applyAlignment="1">
      <alignment horizontal="center" vertical="center" readingOrder="2"/>
    </xf>
    <xf numFmtId="0" fontId="1" fillId="6" borderId="43" xfId="0" applyFont="1" applyFill="1" applyBorder="1" applyAlignment="1">
      <alignment horizontal="center" vertical="center" readingOrder="2"/>
    </xf>
    <xf numFmtId="0" fontId="1" fillId="7" borderId="43" xfId="0" applyFont="1" applyFill="1" applyBorder="1" applyAlignment="1">
      <alignment horizontal="center" vertical="center" readingOrder="2"/>
    </xf>
    <xf numFmtId="0" fontId="2" fillId="7" borderId="44" xfId="0" applyFont="1" applyFill="1" applyBorder="1" applyAlignment="1">
      <alignment horizontal="center" vertical="center" readingOrder="2"/>
    </xf>
    <xf numFmtId="0" fontId="1" fillId="3" borderId="2" xfId="0" applyFont="1" applyFill="1" applyBorder="1" applyAlignment="1">
      <alignment horizontal="center" vertical="center" readingOrder="2"/>
    </xf>
    <xf numFmtId="0" fontId="1" fillId="0" borderId="45" xfId="0" applyFont="1" applyBorder="1" applyAlignment="1">
      <alignment horizontal="center" vertical="center" readingOrder="2"/>
    </xf>
    <xf numFmtId="0" fontId="1" fillId="0" borderId="46" xfId="0" applyFont="1" applyBorder="1" applyAlignment="1">
      <alignment horizontal="center" vertical="center" readingOrder="2"/>
    </xf>
    <xf numFmtId="0" fontId="1" fillId="8" borderId="21" xfId="0" applyFont="1" applyFill="1" applyBorder="1" applyAlignment="1">
      <alignment horizontal="center" vertical="center" shrinkToFit="1" readingOrder="2"/>
    </xf>
    <xf numFmtId="0" fontId="1" fillId="8" borderId="4" xfId="0" applyFont="1" applyFill="1" applyBorder="1" applyAlignment="1">
      <alignment horizontal="center" vertical="center" shrinkToFit="1" readingOrder="2"/>
    </xf>
    <xf numFmtId="2" fontId="4" fillId="6" borderId="41" xfId="0" applyNumberFormat="1" applyFont="1" applyFill="1" applyBorder="1" applyAlignment="1">
      <alignment horizontal="center" vertical="center" readingOrder="2"/>
    </xf>
    <xf numFmtId="2" fontId="4" fillId="2" borderId="4" xfId="0" applyNumberFormat="1" applyFont="1" applyFill="1" applyBorder="1" applyAlignment="1">
      <alignment horizontal="center" vertical="center" readingOrder="2"/>
    </xf>
    <xf numFmtId="0" fontId="3" fillId="5" borderId="39" xfId="0" applyFont="1" applyFill="1" applyBorder="1" applyAlignment="1">
      <alignment horizontal="center" vertical="center" readingOrder="2"/>
    </xf>
    <xf numFmtId="0" fontId="1" fillId="12" borderId="1" xfId="0" applyFont="1" applyFill="1" applyBorder="1" applyAlignment="1">
      <alignment horizontal="center" vertical="center" shrinkToFit="1" readingOrder="2"/>
    </xf>
    <xf numFmtId="0" fontId="1" fillId="12" borderId="5" xfId="0" applyFont="1" applyFill="1" applyBorder="1" applyAlignment="1">
      <alignment horizontal="center" vertical="center" shrinkToFit="1" readingOrder="2"/>
    </xf>
    <xf numFmtId="2" fontId="4" fillId="6" borderId="15" xfId="0" applyNumberFormat="1" applyFont="1" applyFill="1" applyBorder="1" applyAlignment="1">
      <alignment horizontal="center" vertical="center" readingOrder="2"/>
    </xf>
    <xf numFmtId="0" fontId="1" fillId="12" borderId="12" xfId="0" applyFont="1" applyFill="1" applyBorder="1" applyAlignment="1">
      <alignment horizontal="center" vertical="center" shrinkToFit="1" readingOrder="2"/>
    </xf>
    <xf numFmtId="0" fontId="1" fillId="12" borderId="16" xfId="0" applyFont="1" applyFill="1" applyBorder="1" applyAlignment="1">
      <alignment horizontal="center" vertical="center" shrinkToFit="1" readingOrder="2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 readingOrder="2"/>
    </xf>
    <xf numFmtId="0" fontId="9" fillId="0" borderId="0" xfId="0" applyFont="1" applyAlignment="1">
      <alignment vertical="center" readingOrder="2"/>
    </xf>
    <xf numFmtId="0" fontId="0" fillId="0" borderId="32" xfId="0" applyBorder="1"/>
    <xf numFmtId="0" fontId="0" fillId="0" borderId="27" xfId="0" applyBorder="1"/>
    <xf numFmtId="0" fontId="0" fillId="0" borderId="47" xfId="0" applyBorder="1"/>
    <xf numFmtId="0" fontId="1" fillId="2" borderId="48" xfId="0" applyFont="1" applyFill="1" applyBorder="1" applyAlignment="1">
      <alignment horizontal="center" vertical="center" wrapText="1" readingOrder="2"/>
    </xf>
    <xf numFmtId="0" fontId="1" fillId="2" borderId="49" xfId="0" applyFont="1" applyFill="1" applyBorder="1" applyAlignment="1">
      <alignment horizontal="center" vertical="center" wrapText="1" readingOrder="2"/>
    </xf>
    <xf numFmtId="0" fontId="1" fillId="2" borderId="4" xfId="0" applyFont="1" applyFill="1" applyBorder="1" applyAlignment="1">
      <alignment horizontal="center" vertical="center" shrinkToFit="1" readingOrder="2"/>
    </xf>
    <xf numFmtId="0" fontId="1" fillId="2" borderId="50" xfId="0" applyFont="1" applyFill="1" applyBorder="1" applyAlignment="1">
      <alignment horizontal="center" vertical="center" shrinkToFit="1" readingOrder="2"/>
    </xf>
    <xf numFmtId="0" fontId="1" fillId="0" borderId="6" xfId="0" applyFont="1" applyBorder="1" applyAlignment="1">
      <alignment horizontal="center" vertical="center" shrinkToFit="1" readingOrder="2"/>
    </xf>
    <xf numFmtId="0" fontId="1" fillId="0" borderId="8" xfId="0" applyFont="1" applyBorder="1" applyAlignment="1">
      <alignment horizontal="center" vertical="center" shrinkToFit="1" readingOrder="2"/>
    </xf>
    <xf numFmtId="0" fontId="2" fillId="0" borderId="8" xfId="0" applyFont="1" applyBorder="1" applyAlignment="1">
      <alignment horizontal="center" vertical="center" shrinkToFit="1" readingOrder="2"/>
    </xf>
    <xf numFmtId="0" fontId="1" fillId="2" borderId="24" xfId="0" applyFont="1" applyFill="1" applyBorder="1" applyAlignment="1">
      <alignment horizontal="center" vertical="center" shrinkToFit="1" readingOrder="2"/>
    </xf>
    <xf numFmtId="0" fontId="1" fillId="0" borderId="51" xfId="0" applyFont="1" applyBorder="1" applyAlignment="1">
      <alignment horizontal="center" vertical="center" shrinkToFit="1" readingOrder="2"/>
    </xf>
    <xf numFmtId="0" fontId="1" fillId="0" borderId="52" xfId="0" applyFont="1" applyBorder="1" applyAlignment="1">
      <alignment horizontal="center" vertical="center" shrinkToFit="1" readingOrder="2"/>
    </xf>
    <xf numFmtId="0" fontId="2" fillId="0" borderId="52" xfId="0" applyFont="1" applyBorder="1" applyAlignment="1">
      <alignment horizontal="center" vertical="center" shrinkToFit="1" readingOrder="2"/>
    </xf>
    <xf numFmtId="0" fontId="1" fillId="2" borderId="26" xfId="0" applyFont="1" applyFill="1" applyBorder="1" applyAlignment="1">
      <alignment horizontal="center" vertical="center" shrinkToFit="1" readingOrder="2"/>
    </xf>
    <xf numFmtId="0" fontId="1" fillId="0" borderId="9" xfId="0" applyFont="1" applyBorder="1" applyAlignment="1">
      <alignment horizontal="center" vertical="center" shrinkToFit="1" readingOrder="2"/>
    </xf>
    <xf numFmtId="0" fontId="1" fillId="0" borderId="11" xfId="0" applyFont="1" applyBorder="1" applyAlignment="1">
      <alignment horizontal="center" vertical="center" shrinkToFit="1" readingOrder="2"/>
    </xf>
    <xf numFmtId="0" fontId="2" fillId="0" borderId="11" xfId="0" applyFont="1" applyBorder="1" applyAlignment="1">
      <alignment horizontal="center" vertical="center" shrinkToFit="1" readingOrder="2"/>
    </xf>
    <xf numFmtId="0" fontId="1" fillId="2" borderId="53" xfId="0" applyFont="1" applyFill="1" applyBorder="1" applyAlignment="1">
      <alignment horizontal="center" vertical="center" shrinkToFit="1" readingOrder="2"/>
    </xf>
    <xf numFmtId="0" fontId="1" fillId="0" borderId="13" xfId="0" applyFont="1" applyBorder="1" applyAlignment="1">
      <alignment horizontal="center" vertical="center" shrinkToFit="1" readingOrder="2"/>
    </xf>
    <xf numFmtId="0" fontId="1" fillId="0" borderId="15" xfId="0" applyFont="1" applyBorder="1" applyAlignment="1">
      <alignment horizontal="center" vertical="center" shrinkToFit="1" readingOrder="2"/>
    </xf>
    <xf numFmtId="0" fontId="2" fillId="0" borderId="15" xfId="0" applyFont="1" applyBorder="1" applyAlignment="1">
      <alignment horizontal="center" vertical="center" shrinkToFit="1" readingOrder="2"/>
    </xf>
    <xf numFmtId="0" fontId="1" fillId="0" borderId="39" xfId="0" applyFont="1" applyBorder="1" applyAlignment="1">
      <alignment horizontal="center" vertical="center" shrinkToFit="1" readingOrder="2"/>
    </xf>
    <xf numFmtId="0" fontId="1" fillId="0" borderId="41" xfId="0" applyFont="1" applyBorder="1" applyAlignment="1">
      <alignment horizontal="center" vertical="center" shrinkToFit="1" readingOrder="2"/>
    </xf>
    <xf numFmtId="0" fontId="2" fillId="0" borderId="41" xfId="0" applyFont="1" applyBorder="1" applyAlignment="1">
      <alignment horizontal="center" vertical="center" shrinkToFit="1" readingOrder="2"/>
    </xf>
    <xf numFmtId="0" fontId="1" fillId="13" borderId="1" xfId="0" applyFont="1" applyFill="1" applyBorder="1" applyAlignment="1">
      <alignment horizontal="center" vertical="center" shrinkToFit="1" readingOrder="2"/>
    </xf>
    <xf numFmtId="0" fontId="13" fillId="2" borderId="16" xfId="0" applyFont="1" applyFill="1" applyBorder="1" applyAlignment="1">
      <alignment horizontal="center" vertical="center" shrinkToFit="1" readingOrder="2"/>
    </xf>
    <xf numFmtId="0" fontId="13" fillId="2" borderId="20" xfId="0" applyFont="1" applyFill="1" applyBorder="1" applyAlignment="1">
      <alignment horizontal="center" vertical="center" shrinkToFit="1" readingOrder="2"/>
    </xf>
    <xf numFmtId="0" fontId="1" fillId="8" borderId="16" xfId="0" applyFont="1" applyFill="1" applyBorder="1" applyAlignment="1">
      <alignment horizontal="center" vertical="center" shrinkToFit="1" readingOrder="2"/>
    </xf>
    <xf numFmtId="0" fontId="1" fillId="8" borderId="20" xfId="0" applyFont="1" applyFill="1" applyBorder="1" applyAlignment="1">
      <alignment horizontal="center" vertical="center" shrinkToFit="1" readingOrder="2"/>
    </xf>
    <xf numFmtId="0" fontId="1" fillId="14" borderId="16" xfId="0" applyFont="1" applyFill="1" applyBorder="1" applyAlignment="1">
      <alignment horizontal="center" vertical="center" shrinkToFit="1" readingOrder="2"/>
    </xf>
    <xf numFmtId="0" fontId="1" fillId="14" borderId="20" xfId="0" applyFont="1" applyFill="1" applyBorder="1" applyAlignment="1">
      <alignment horizontal="center" vertical="center" shrinkToFit="1" readingOrder="2"/>
    </xf>
    <xf numFmtId="10" fontId="1" fillId="0" borderId="16" xfId="0" applyNumberFormat="1" applyFont="1" applyBorder="1" applyAlignment="1">
      <alignment horizontal="center" vertical="center" readingOrder="2"/>
    </xf>
    <xf numFmtId="10" fontId="1" fillId="0" borderId="20" xfId="0" applyNumberFormat="1" applyFont="1" applyBorder="1" applyAlignment="1">
      <alignment horizontal="center" vertical="center" readingOrder="2"/>
    </xf>
    <xf numFmtId="0" fontId="0" fillId="0" borderId="34" xfId="0" applyBorder="1"/>
    <xf numFmtId="0" fontId="0" fillId="0" borderId="35" xfId="0" applyBorder="1"/>
    <xf numFmtId="0" fontId="1" fillId="8" borderId="1" xfId="0" applyFont="1" applyFill="1" applyBorder="1" applyAlignment="1">
      <alignment horizontal="center" vertical="center" shrinkToFit="1" readingOrder="2"/>
    </xf>
    <xf numFmtId="0" fontId="9" fillId="7" borderId="30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 readingOrder="2"/>
    </xf>
    <xf numFmtId="0" fontId="2" fillId="0" borderId="6" xfId="0" applyFont="1" applyBorder="1" applyAlignment="1">
      <alignment horizontal="center" vertical="center" shrinkToFit="1" readingOrder="2"/>
    </xf>
    <xf numFmtId="0" fontId="1" fillId="8" borderId="50" xfId="0" applyFont="1" applyFill="1" applyBorder="1" applyAlignment="1">
      <alignment horizontal="center" vertical="center" shrinkToFit="1" readingOrder="2"/>
    </xf>
    <xf numFmtId="0" fontId="2" fillId="0" borderId="51" xfId="0" applyFont="1" applyBorder="1" applyAlignment="1">
      <alignment horizontal="center" vertical="center" shrinkToFit="1" readingOrder="2"/>
    </xf>
    <xf numFmtId="0" fontId="1" fillId="8" borderId="26" xfId="0" applyFont="1" applyFill="1" applyBorder="1" applyAlignment="1">
      <alignment horizontal="center" vertical="center" shrinkToFit="1" readingOrder="2"/>
    </xf>
    <xf numFmtId="0" fontId="2" fillId="0" borderId="9" xfId="0" applyFont="1" applyBorder="1" applyAlignment="1">
      <alignment horizontal="center" vertical="center" shrinkToFit="1" readingOrder="2"/>
    </xf>
    <xf numFmtId="0" fontId="2" fillId="0" borderId="13" xfId="0" applyFont="1" applyBorder="1" applyAlignment="1">
      <alignment horizontal="center" vertical="center" shrinkToFit="1" readingOrder="2"/>
    </xf>
    <xf numFmtId="0" fontId="2" fillId="0" borderId="39" xfId="0" applyFont="1" applyBorder="1" applyAlignment="1">
      <alignment horizontal="center" vertical="center" shrinkToFit="1" readingOrder="2"/>
    </xf>
    <xf numFmtId="0" fontId="1" fillId="8" borderId="54" xfId="0" applyFont="1" applyFill="1" applyBorder="1" applyAlignment="1">
      <alignment horizontal="center" vertical="center" shrinkToFit="1" readingOrder="2"/>
    </xf>
    <xf numFmtId="0" fontId="2" fillId="13" borderId="1" xfId="0" applyFont="1" applyFill="1" applyBorder="1" applyAlignment="1">
      <alignment horizontal="center" vertical="center" shrinkToFit="1" readingOrder="2"/>
    </xf>
    <xf numFmtId="0" fontId="1" fillId="8" borderId="48" xfId="0" applyFont="1" applyFill="1" applyBorder="1" applyAlignment="1">
      <alignment horizontal="center" vertical="center" shrinkToFit="1" readingOrder="2"/>
    </xf>
    <xf numFmtId="0" fontId="2" fillId="7" borderId="16" xfId="0" applyFont="1" applyFill="1" applyBorder="1" applyAlignment="1">
      <alignment horizontal="center" vertical="center" shrinkToFit="1" readingOrder="2"/>
    </xf>
    <xf numFmtId="0" fontId="2" fillId="7" borderId="20" xfId="0" applyFont="1" applyFill="1" applyBorder="1" applyAlignment="1">
      <alignment horizontal="center" vertical="center" shrinkToFit="1" readingOrder="2"/>
    </xf>
    <xf numFmtId="0" fontId="1" fillId="8" borderId="49" xfId="0" applyFont="1" applyFill="1" applyBorder="1" applyAlignment="1">
      <alignment horizontal="center" vertical="center" shrinkToFit="1" readingOrder="2"/>
    </xf>
    <xf numFmtId="0" fontId="14" fillId="15" borderId="30" xfId="0" applyFont="1" applyFill="1" applyBorder="1" applyAlignment="1">
      <alignment horizontal="center" vertical="center" shrinkToFit="1"/>
    </xf>
    <xf numFmtId="0" fontId="14" fillId="15" borderId="25" xfId="0" applyFont="1" applyFill="1" applyBorder="1" applyAlignment="1">
      <alignment horizontal="center" vertical="center" shrinkToFit="1"/>
    </xf>
    <xf numFmtId="0" fontId="14" fillId="15" borderId="31" xfId="0" applyFont="1" applyFill="1" applyBorder="1" applyAlignment="1">
      <alignment horizontal="center" vertical="center" shrinkToFit="1"/>
    </xf>
    <xf numFmtId="10" fontId="2" fillId="0" borderId="16" xfId="0" applyNumberFormat="1" applyFont="1" applyBorder="1" applyAlignment="1">
      <alignment horizontal="center" vertical="center" readingOrder="2"/>
    </xf>
    <xf numFmtId="10" fontId="2" fillId="0" borderId="20" xfId="0" applyNumberFormat="1" applyFont="1" applyBorder="1" applyAlignment="1">
      <alignment horizontal="center" vertical="center" readingOrder="2"/>
    </xf>
    <xf numFmtId="0" fontId="0" fillId="0" borderId="33" xfId="0" applyBorder="1"/>
    <xf numFmtId="0" fontId="9" fillId="7" borderId="25" xfId="0" applyFont="1" applyFill="1" applyBorder="1" applyAlignment="1">
      <alignment horizontal="center" vertical="center" shrinkToFit="1"/>
    </xf>
    <xf numFmtId="0" fontId="9" fillId="7" borderId="31" xfId="0" applyFont="1" applyFill="1" applyBorder="1" applyAlignment="1">
      <alignment horizontal="center" vertical="center" shrinkToFit="1"/>
    </xf>
    <xf numFmtId="0" fontId="0" fillId="0" borderId="55" xfId="0" applyBorder="1"/>
    <xf numFmtId="0" fontId="15" fillId="0" borderId="28" xfId="0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0" fillId="0" borderId="36" xfId="0" applyBorder="1"/>
    <xf numFmtId="0" fontId="9" fillId="0" borderId="0" xfId="0" applyFont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0" fillId="0" borderId="57" xfId="0" applyBorder="1"/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16" xfId="0" applyFont="1" applyBorder="1" applyAlignment="1">
      <alignment horizontal="center" vertical="center" shrinkToFit="1"/>
    </xf>
    <xf numFmtId="0" fontId="9" fillId="0" borderId="35" xfId="0" applyFont="1" applyBorder="1" applyAlignment="1">
      <alignment vertical="center"/>
    </xf>
    <xf numFmtId="0" fontId="9" fillId="7" borderId="16" xfId="0" applyFont="1" applyFill="1" applyBorder="1" applyAlignment="1">
      <alignment horizontal="center" vertical="center" shrinkToFit="1"/>
    </xf>
    <xf numFmtId="0" fontId="9" fillId="7" borderId="21" xfId="0" applyFont="1" applyFill="1" applyBorder="1" applyAlignment="1">
      <alignment horizontal="center" vertical="center" shrinkToFit="1"/>
    </xf>
    <xf numFmtId="0" fontId="16" fillId="0" borderId="9" xfId="0" applyFont="1" applyBorder="1" applyAlignment="1">
      <alignment horizontal="center" vertical="center" readingOrder="2"/>
    </xf>
    <xf numFmtId="0" fontId="16" fillId="0" borderId="10" xfId="0" applyFont="1" applyBorder="1" applyAlignment="1">
      <alignment horizontal="center" vertical="center" readingOrder="2"/>
    </xf>
    <xf numFmtId="0" fontId="1" fillId="3" borderId="3" xfId="0" applyFont="1" applyFill="1" applyBorder="1" applyAlignment="1">
      <alignment horizontal="center" vertical="center" readingOrder="2"/>
    </xf>
    <xf numFmtId="0" fontId="1" fillId="2" borderId="3" xfId="0" applyFont="1" applyFill="1" applyBorder="1" applyAlignment="1">
      <alignment horizontal="center" vertical="center" readingOrder="2"/>
    </xf>
    <xf numFmtId="0" fontId="1" fillId="7" borderId="3" xfId="0" applyFont="1" applyFill="1" applyBorder="1" applyAlignment="1">
      <alignment horizontal="center" vertical="center" readingOrder="2"/>
    </xf>
    <xf numFmtId="0" fontId="1" fillId="0" borderId="58" xfId="0" applyFont="1" applyBorder="1" applyAlignment="1">
      <alignment horizontal="center" vertical="center" shrinkToFit="1" readingOrder="2"/>
    </xf>
    <xf numFmtId="0" fontId="1" fillId="0" borderId="0" xfId="0" applyFont="1" applyAlignment="1">
      <alignment horizontal="center" vertical="center" readingOrder="2"/>
    </xf>
    <xf numFmtId="0" fontId="1" fillId="0" borderId="58" xfId="0" applyFont="1" applyBorder="1" applyAlignment="1">
      <alignment horizontal="center" vertical="center" readingOrder="2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center" vertical="center" shrinkToFit="1"/>
    </xf>
    <xf numFmtId="0" fontId="19" fillId="0" borderId="3" xfId="0" applyFont="1" applyBorder="1" applyAlignment="1">
      <alignment horizontal="center" vertical="center" shrinkToFit="1" readingOrder="2"/>
    </xf>
    <xf numFmtId="0" fontId="12" fillId="0" borderId="3" xfId="0" applyFont="1" applyBorder="1" applyAlignment="1">
      <alignment horizontal="center" vertical="center" readingOrder="2"/>
    </xf>
    <xf numFmtId="0" fontId="9" fillId="0" borderId="35" xfId="0" applyFont="1" applyBorder="1" applyAlignment="1">
      <alignment vertical="center" readingOrder="2"/>
    </xf>
    <xf numFmtId="0" fontId="9" fillId="7" borderId="20" xfId="0" applyFont="1" applyFill="1" applyBorder="1" applyAlignment="1">
      <alignment horizontal="center" vertical="center" shrinkToFit="1"/>
    </xf>
    <xf numFmtId="0" fontId="16" fillId="0" borderId="11" xfId="0" applyFont="1" applyBorder="1" applyAlignment="1">
      <alignment horizontal="center" vertical="center" readingOrder="2"/>
    </xf>
    <xf numFmtId="0" fontId="20" fillId="8" borderId="9" xfId="0" applyFont="1" applyFill="1" applyBorder="1" applyAlignment="1">
      <alignment horizontal="center" vertical="center" readingOrder="2"/>
    </xf>
    <xf numFmtId="0" fontId="21" fillId="14" borderId="59" xfId="0" applyFont="1" applyFill="1" applyBorder="1" applyAlignment="1">
      <alignment horizontal="center" vertical="center" readingOrder="2"/>
    </xf>
    <xf numFmtId="178" fontId="1" fillId="6" borderId="59" xfId="0" applyNumberFormat="1" applyFont="1" applyFill="1" applyBorder="1" applyAlignment="1">
      <alignment horizontal="center" vertical="center" readingOrder="2"/>
    </xf>
    <xf numFmtId="10" fontId="1" fillId="0" borderId="24" xfId="49" applyNumberFormat="1" applyFont="1" applyBorder="1" applyAlignment="1">
      <alignment horizontal="center" vertical="center" readingOrder="2"/>
    </xf>
    <xf numFmtId="0" fontId="2" fillId="7" borderId="4" xfId="0" applyFont="1" applyFill="1" applyBorder="1" applyAlignment="1">
      <alignment horizontal="center" vertical="center" readingOrder="2"/>
    </xf>
    <xf numFmtId="0" fontId="1" fillId="14" borderId="20" xfId="0" applyFont="1" applyFill="1" applyBorder="1" applyAlignment="1">
      <alignment horizontal="center" vertical="center" readingOrder="2"/>
    </xf>
    <xf numFmtId="178" fontId="1" fillId="6" borderId="20" xfId="0" applyNumberFormat="1" applyFont="1" applyFill="1" applyBorder="1" applyAlignment="1">
      <alignment horizontal="center" vertical="center" readingOrder="2"/>
    </xf>
    <xf numFmtId="0" fontId="4" fillId="0" borderId="58" xfId="0" applyFont="1" applyBorder="1" applyAlignment="1">
      <alignment horizontal="center" vertical="center" readingOrder="2"/>
    </xf>
    <xf numFmtId="2" fontId="4" fillId="0" borderId="58" xfId="0" applyNumberFormat="1" applyFont="1" applyBorder="1" applyAlignment="1">
      <alignment horizontal="center" vertical="center" readingOrder="2"/>
    </xf>
    <xf numFmtId="2" fontId="1" fillId="0" borderId="0" xfId="0" applyNumberFormat="1" applyFont="1" applyAlignment="1">
      <alignment vertical="center" readingOrder="2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left" vertical="center" readingOrder="2"/>
    </xf>
    <xf numFmtId="0" fontId="23" fillId="0" borderId="3" xfId="0" applyFont="1" applyBorder="1" applyAlignment="1">
      <alignment horizontal="center" vertical="center" shrinkToFit="1" readingOrder="2"/>
    </xf>
    <xf numFmtId="0" fontId="23" fillId="0" borderId="4" xfId="0" applyFont="1" applyBorder="1" applyAlignment="1">
      <alignment horizontal="center" vertical="center" shrinkToFit="1" readingOrder="2"/>
    </xf>
    <xf numFmtId="0" fontId="1" fillId="15" borderId="60" xfId="0" applyFont="1" applyFill="1" applyBorder="1" applyAlignment="1">
      <alignment horizontal="center" vertical="center" wrapText="1" shrinkToFit="1" readingOrder="2"/>
    </xf>
    <xf numFmtId="0" fontId="1" fillId="15" borderId="58" xfId="0" applyFont="1" applyFill="1" applyBorder="1" applyAlignment="1">
      <alignment horizontal="center" vertical="center" wrapText="1" shrinkToFit="1" readingOrder="2"/>
    </xf>
    <xf numFmtId="0" fontId="1" fillId="15" borderId="61" xfId="0" applyFont="1" applyFill="1" applyBorder="1" applyAlignment="1">
      <alignment horizontal="center" vertical="center" wrapText="1" shrinkToFit="1" readingOrder="2"/>
    </xf>
    <xf numFmtId="0" fontId="1" fillId="16" borderId="62" xfId="0" applyFont="1" applyFill="1" applyBorder="1" applyAlignment="1">
      <alignment horizontal="center" vertical="center" shrinkToFit="1" readingOrder="2"/>
    </xf>
    <xf numFmtId="0" fontId="1" fillId="16" borderId="6" xfId="0" applyFont="1" applyFill="1" applyBorder="1" applyAlignment="1">
      <alignment horizontal="center" vertical="center" shrinkToFit="1" readingOrder="2"/>
    </xf>
    <xf numFmtId="2" fontId="1" fillId="16" borderId="7" xfId="0" applyNumberFormat="1" applyFont="1" applyFill="1" applyBorder="1" applyAlignment="1">
      <alignment horizontal="center" vertical="center" shrinkToFit="1" readingOrder="2"/>
    </xf>
    <xf numFmtId="0" fontId="1" fillId="15" borderId="63" xfId="0" applyFont="1" applyFill="1" applyBorder="1" applyAlignment="1">
      <alignment horizontal="center" vertical="center" wrapText="1" shrinkToFit="1" readingOrder="2"/>
    </xf>
    <xf numFmtId="0" fontId="1" fillId="15" borderId="56" xfId="0" applyFont="1" applyFill="1" applyBorder="1" applyAlignment="1">
      <alignment horizontal="center" vertical="center" wrapText="1" shrinkToFit="1" readingOrder="2"/>
    </xf>
    <xf numFmtId="0" fontId="1" fillId="15" borderId="64" xfId="0" applyFont="1" applyFill="1" applyBorder="1" applyAlignment="1">
      <alignment horizontal="center" vertical="center" wrapText="1" shrinkToFit="1" readingOrder="2"/>
    </xf>
    <xf numFmtId="0" fontId="24" fillId="0" borderId="28" xfId="0" applyFont="1" applyBorder="1" applyAlignment="1">
      <alignment horizontal="center" vertical="center" shrinkToFit="1"/>
    </xf>
    <xf numFmtId="0" fontId="24" fillId="0" borderId="29" xfId="0" applyFont="1" applyBorder="1" applyAlignment="1">
      <alignment horizontal="center" vertical="center" shrinkToFit="1"/>
    </xf>
    <xf numFmtId="2" fontId="1" fillId="16" borderId="8" xfId="0" applyNumberFormat="1" applyFont="1" applyFill="1" applyBorder="1" applyAlignment="1">
      <alignment horizontal="center" vertical="center" shrinkToFit="1" readingOrder="2"/>
    </xf>
    <xf numFmtId="0" fontId="1" fillId="16" borderId="22" xfId="0" applyFont="1" applyFill="1" applyBorder="1" applyAlignment="1">
      <alignment horizontal="center" vertical="center"/>
    </xf>
    <xf numFmtId="0" fontId="1" fillId="16" borderId="65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 readingOrder="2"/>
    </xf>
    <xf numFmtId="0" fontId="1" fillId="15" borderId="66" xfId="0" applyFont="1" applyFill="1" applyBorder="1" applyAlignment="1">
      <alignment horizontal="center" vertical="center" readingOrder="2"/>
    </xf>
    <xf numFmtId="0" fontId="1" fillId="15" borderId="46" xfId="0" applyFont="1" applyFill="1" applyBorder="1" applyAlignment="1">
      <alignment horizontal="center" vertical="center" readingOrder="2"/>
    </xf>
    <xf numFmtId="0" fontId="24" fillId="0" borderId="37" xfId="0" applyFont="1" applyBorder="1" applyAlignment="1">
      <alignment horizontal="center" vertical="center" shrinkToFit="1"/>
    </xf>
    <xf numFmtId="0" fontId="25" fillId="0" borderId="0" xfId="0" applyFont="1"/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</cellStyles>
  <dxfs count="3"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auto="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customXml" Target="../customXml/item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2550762491615"/>
          <c:y val="0.0324757258103473"/>
          <c:w val="0.903439717754323"/>
          <c:h val="0.84445057864699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'التحليل العام للنتائج'!$E$8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0.00449632487398768"/>
                  <c:y val="-1.09514356770791e-16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224816243699392"/>
                  <c:y val="-1.09514356770791e-16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0449632487398784"/>
                  <c:y val="-1.09514356770791e-16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للنتائج'!$D$9:$D$20</c:f>
              <c:strCache>
                <c:ptCount val="12"/>
                <c:pt idx="0">
                  <c:v>الأول</c:v>
                </c:pt>
                <c:pt idx="1">
                  <c:v>الثاني</c:v>
                </c:pt>
                <c:pt idx="2">
                  <c:v>الثالث</c:v>
                </c:pt>
                <c:pt idx="3">
                  <c:v>الرابع</c:v>
                </c:pt>
                <c:pt idx="4">
                  <c:v>الخامس</c:v>
                </c:pt>
                <c:pt idx="5">
                  <c:v>السادس</c:v>
                </c:pt>
                <c:pt idx="6">
                  <c:v>السابع</c:v>
                </c:pt>
                <c:pt idx="7">
                  <c:v>الثامن</c:v>
                </c:pt>
                <c:pt idx="8">
                  <c:v>التاسع</c:v>
                </c:pt>
                <c:pt idx="9">
                  <c:v>العاشر</c:v>
                </c:pt>
                <c:pt idx="10">
                  <c:v>الحادي عشر</c:v>
                </c:pt>
                <c:pt idx="11">
                  <c:v>الثاني عشر</c:v>
                </c:pt>
              </c:strCache>
            </c:strRef>
          </c:cat>
          <c:val>
            <c:numRef>
              <c:f>'التحليل العام للنتائج'!$E$9:$E$20</c:f>
              <c:numCache>
                <c:formatCode>General</c:formatCode>
                <c:ptCount val="12"/>
                <c:pt idx="0">
                  <c:v>5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</c:ser>
        <c:ser>
          <c:idx val="1"/>
          <c:order val="1"/>
          <c:tx>
            <c:strRef>
              <c:f>'التحليل العام للنتائج'!$F$8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0.00337224365549072"/>
                  <c:y val="-5.47571783853955e-17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للنتائج'!$D$9:$D$20</c:f>
              <c:strCache>
                <c:ptCount val="12"/>
                <c:pt idx="0">
                  <c:v>الأول</c:v>
                </c:pt>
                <c:pt idx="1">
                  <c:v>الثاني</c:v>
                </c:pt>
                <c:pt idx="2">
                  <c:v>الثالث</c:v>
                </c:pt>
                <c:pt idx="3">
                  <c:v>الرابع</c:v>
                </c:pt>
                <c:pt idx="4">
                  <c:v>الخامس</c:v>
                </c:pt>
                <c:pt idx="5">
                  <c:v>السادس</c:v>
                </c:pt>
                <c:pt idx="6">
                  <c:v>السابع</c:v>
                </c:pt>
                <c:pt idx="7">
                  <c:v>الثامن</c:v>
                </c:pt>
                <c:pt idx="8">
                  <c:v>التاسع</c:v>
                </c:pt>
                <c:pt idx="9">
                  <c:v>العاشر</c:v>
                </c:pt>
                <c:pt idx="10">
                  <c:v>الحادي عشر</c:v>
                </c:pt>
                <c:pt idx="11">
                  <c:v>الثاني عشر</c:v>
                </c:pt>
              </c:strCache>
            </c:strRef>
          </c:cat>
          <c:val>
            <c:numRef>
              <c:f>'التحليل العام للنتائج'!$F$9:$F$20</c:f>
              <c:numCache>
                <c:formatCode>General</c:formatCode>
                <c:ptCount val="12"/>
                <c:pt idx="0">
                  <c:v>4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4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</c:ser>
        <c:ser>
          <c:idx val="2"/>
          <c:order val="2"/>
          <c:tx>
            <c:strRef>
              <c:f>'التحليل العام للنتائج'!$G$8</c:f>
              <c:strCache>
                <c:ptCount val="1"/>
                <c:pt idx="0">
                  <c:v>ج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للنتائج'!$D$9:$D$20</c:f>
              <c:strCache>
                <c:ptCount val="12"/>
                <c:pt idx="0">
                  <c:v>الأول</c:v>
                </c:pt>
                <c:pt idx="1">
                  <c:v>الثاني</c:v>
                </c:pt>
                <c:pt idx="2">
                  <c:v>الثالث</c:v>
                </c:pt>
                <c:pt idx="3">
                  <c:v>الرابع</c:v>
                </c:pt>
                <c:pt idx="4">
                  <c:v>الخامس</c:v>
                </c:pt>
                <c:pt idx="5">
                  <c:v>السادس</c:v>
                </c:pt>
                <c:pt idx="6">
                  <c:v>السابع</c:v>
                </c:pt>
                <c:pt idx="7">
                  <c:v>الثامن</c:v>
                </c:pt>
                <c:pt idx="8">
                  <c:v>التاسع</c:v>
                </c:pt>
                <c:pt idx="9">
                  <c:v>العاشر</c:v>
                </c:pt>
                <c:pt idx="10">
                  <c:v>الحادي عشر</c:v>
                </c:pt>
                <c:pt idx="11">
                  <c:v>الثاني عشر</c:v>
                </c:pt>
              </c:strCache>
            </c:strRef>
          </c:cat>
          <c:val>
            <c:numRef>
              <c:f>'التحليل العام للنتائج'!$G$9:$G$20</c:f>
              <c:numCache>
                <c:formatCode>General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7</c:v>
                </c:pt>
                <c:pt idx="3">
                  <c:v>0</c:v>
                </c:pt>
                <c:pt idx="4">
                  <c:v>3</c:v>
                </c:pt>
                <c:pt idx="5">
                  <c:v>3</c:v>
                </c:pt>
                <c:pt idx="6">
                  <c:v>7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</c:ser>
        <c:ser>
          <c:idx val="3"/>
          <c:order val="3"/>
          <c:tx>
            <c:strRef>
              <c:f>'التحليل العام للنتائج'!$H$8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للنتائج'!$D$9:$D$20</c:f>
              <c:strCache>
                <c:ptCount val="12"/>
                <c:pt idx="0">
                  <c:v>الأول</c:v>
                </c:pt>
                <c:pt idx="1">
                  <c:v>الثاني</c:v>
                </c:pt>
                <c:pt idx="2">
                  <c:v>الثالث</c:v>
                </c:pt>
                <c:pt idx="3">
                  <c:v>الرابع</c:v>
                </c:pt>
                <c:pt idx="4">
                  <c:v>الخامس</c:v>
                </c:pt>
                <c:pt idx="5">
                  <c:v>السادس</c:v>
                </c:pt>
                <c:pt idx="6">
                  <c:v>السابع</c:v>
                </c:pt>
                <c:pt idx="7">
                  <c:v>الثامن</c:v>
                </c:pt>
                <c:pt idx="8">
                  <c:v>التاسع</c:v>
                </c:pt>
                <c:pt idx="9">
                  <c:v>العاشر</c:v>
                </c:pt>
                <c:pt idx="10">
                  <c:v>الحادي عشر</c:v>
                </c:pt>
                <c:pt idx="11">
                  <c:v>الثاني عشر</c:v>
                </c:pt>
              </c:strCache>
            </c:strRef>
          </c:cat>
          <c:val>
            <c:numRef>
              <c:f>'التحليل العام للنتائج'!$H$9:$H$20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  <c:pt idx="5">
                  <c:v>4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</c:ser>
        <c:ser>
          <c:idx val="4"/>
          <c:order val="4"/>
          <c:tx>
            <c:strRef>
              <c:f>'التحليل العام للنتائج'!$I$8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6"/>
              <c:layout>
                <c:manualLayout>
                  <c:x val="0.00112408121849696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0224816243699392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0337224365549084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0154905349422645"/>
                  <c:y val="-0.00298671635291245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0335174098876653"/>
                  <c:y val="-0.0066394709753174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.00186434614976696"/>
                  <c:y val="0.00331973548765869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للنتائج'!$D$9:$D$20</c:f>
              <c:strCache>
                <c:ptCount val="12"/>
                <c:pt idx="0">
                  <c:v>الأول</c:v>
                </c:pt>
                <c:pt idx="1">
                  <c:v>الثاني</c:v>
                </c:pt>
                <c:pt idx="2">
                  <c:v>الثالث</c:v>
                </c:pt>
                <c:pt idx="3">
                  <c:v>الرابع</c:v>
                </c:pt>
                <c:pt idx="4">
                  <c:v>الخامس</c:v>
                </c:pt>
                <c:pt idx="5">
                  <c:v>السادس</c:v>
                </c:pt>
                <c:pt idx="6">
                  <c:v>السابع</c:v>
                </c:pt>
                <c:pt idx="7">
                  <c:v>الثامن</c:v>
                </c:pt>
                <c:pt idx="8">
                  <c:v>التاسع</c:v>
                </c:pt>
                <c:pt idx="9">
                  <c:v>العاشر</c:v>
                </c:pt>
                <c:pt idx="10">
                  <c:v>الحادي عشر</c:v>
                </c:pt>
                <c:pt idx="11">
                  <c:v>الثاني عشر</c:v>
                </c:pt>
              </c:strCache>
            </c:strRef>
          </c:cat>
          <c:val>
            <c:numRef>
              <c:f>'التحليل العام للنتائج'!$I$9:$I$20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  <c:pt idx="5">
                  <c:v>5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349440"/>
        <c:axId val="100924160"/>
      </c:barChart>
      <c:catAx>
        <c:axId val="124349440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1475" b="1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100924160"/>
        <c:crosses val="autoZero"/>
        <c:auto val="1"/>
        <c:lblAlgn val="ctr"/>
        <c:lblOffset val="100"/>
        <c:noMultiLvlLbl val="0"/>
      </c:catAx>
      <c:valAx>
        <c:axId val="100924160"/>
        <c:scaling>
          <c:orientation val="minMax"/>
        </c:scaling>
        <c:delete val="0"/>
        <c:axPos val="r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75" b="1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124349440"/>
        <c:crosses val="autoZero"/>
        <c:crossBetween val="between"/>
      </c:valAx>
      <c:spPr>
        <a:solidFill>
          <a:srgbClr val="C0C0C0">
            <a:alpha val="70000"/>
          </a:srgbClr>
        </a:solidFill>
        <a:ln w="12700">
          <a:solidFill>
            <a:srgbClr val="808080"/>
          </a:solidFill>
          <a:prstDash val="solid"/>
        </a:ln>
        <a:effectLst/>
      </c:spPr>
    </c:plotArea>
    <c:legend>
      <c:legendPos val="l"/>
      <c:layout>
        <c:manualLayout>
          <c:xMode val="edge"/>
          <c:yMode val="edge"/>
          <c:x val="0.00560197100482386"/>
          <c:y val="0.0135416450721286"/>
          <c:w val="0.0436227231252746"/>
          <c:h val="0.979793039763157"/>
        </c:manualLayout>
      </c:layout>
      <c:overlay val="0"/>
      <c:spPr>
        <a:noFill/>
        <a:ln w="3175">
          <a:solidFill>
            <a:srgbClr val="000000"/>
          </a:solidFill>
          <a:prstDash val="solid"/>
        </a:ln>
      </c:spPr>
      <c:txPr>
        <a:bodyPr rot="0" spcFirstLastPara="0" vertOverflow="ellipsis" vert="horz" wrap="square" anchor="ctr" anchorCtr="1"/>
        <a:lstStyle/>
        <a:p>
          <a:pPr>
            <a:defRPr lang="en-US" sz="2000" b="1" i="0" u="none" strike="noStrike" kern="1200" baseline="0">
              <a:solidFill>
                <a:srgbClr val="000000"/>
              </a:solidFill>
              <a:latin typeface="Arial" panose="020B0604020202020204"/>
              <a:ea typeface="Arial" panose="020B0604020202020204"/>
              <a:cs typeface="Arial" panose="020B060402020202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161d57c7-438d-431e-acd8-84943dbf059c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47000">
          <a:schemeClr val="accent1">
            <a:tint val="44500"/>
            <a:satMod val="160000"/>
            <a:alpha val="11000"/>
            <a:lumMod val="62000"/>
            <a:lumOff val="38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  <a:ln w="3175" cap="flat" cmpd="sng" algn="ctr">
      <a:solidFill>
        <a:srgbClr val="000000"/>
      </a:solidFill>
      <a:prstDash val="solid"/>
      <a:round/>
    </a:ln>
  </c:spPr>
  <c:txPr>
    <a:bodyPr/>
    <a:lstStyle/>
    <a:p>
      <a:pPr>
        <a:defRPr lang="en-US" sz="1925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'التحليل العام للنتائج'!$E$8</c:f>
              <c:strCache>
                <c:ptCount val="1"/>
                <c:pt idx="0">
                  <c:v>أ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للنتائج'!$D$21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'التحليل العام للنتائج'!$E$21</c:f>
              <c:numCache>
                <c:formatCode>General</c:formatCode>
                <c:ptCount val="1"/>
                <c:pt idx="0">
                  <c:v>29</c:v>
                </c:pt>
              </c:numCache>
            </c:numRef>
          </c:val>
        </c:ser>
        <c:ser>
          <c:idx val="1"/>
          <c:order val="1"/>
          <c:tx>
            <c:strRef>
              <c:f>'التحليل العام للنتائج'!$F$8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للنتائج'!$D$21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'التحليل العام للنتائج'!$F$21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</c:ser>
        <c:ser>
          <c:idx val="2"/>
          <c:order val="2"/>
          <c:tx>
            <c:strRef>
              <c:f>'التحليل العام للنتائج'!$G$8</c:f>
              <c:strCache>
                <c:ptCount val="1"/>
                <c:pt idx="0">
                  <c:v>ج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للنتائج'!$D$21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'التحليل العام للنتائج'!$G$21</c:f>
              <c:numCache>
                <c:formatCode>General</c:formatCode>
                <c:ptCount val="1"/>
                <c:pt idx="0">
                  <c:v>36</c:v>
                </c:pt>
              </c:numCache>
            </c:numRef>
          </c:val>
        </c:ser>
        <c:ser>
          <c:idx val="3"/>
          <c:order val="3"/>
          <c:tx>
            <c:strRef>
              <c:f>'التحليل العام للنتائج'!$H$8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للنتائج'!$D$21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'التحليل العام للنتائج'!$H$21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</c:ser>
        <c:ser>
          <c:idx val="4"/>
          <c:order val="4"/>
          <c:tx>
            <c:strRef>
              <c:f>'التحليل العام للنتائج'!$I$8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rgbClr val="CC33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'التحليل العام للنتائج'!$D$21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'التحليل العام للنتائج'!$I$21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566976"/>
        <c:axId val="124896384"/>
      </c:barChart>
      <c:catAx>
        <c:axId val="12556697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4896384"/>
        <c:crosses val="autoZero"/>
        <c:auto val="1"/>
        <c:lblAlgn val="ctr"/>
        <c:lblOffset val="100"/>
        <c:noMultiLvlLbl val="0"/>
      </c:catAx>
      <c:valAx>
        <c:axId val="124896384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5566976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0225585438183863"/>
          <c:y val="0.0771620155254445"/>
          <c:w val="0.161029182598906"/>
          <c:h val="0.852842992682452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73ca6982-b765-4599-b1c5-1ce4e1c9b1c1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47000">
          <a:schemeClr val="accent1">
            <a:tint val="44500"/>
            <a:satMod val="160000"/>
            <a:alpha val="11000"/>
            <a:lumMod val="62000"/>
            <a:lumOff val="38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325172440901"/>
          <c:y val="0.118473799063669"/>
          <c:w val="0.765853718493382"/>
          <c:h val="0.75662695041633"/>
        </c:manualLayout>
      </c:layout>
      <c:pieChart>
        <c:varyColors val="1"/>
        <c:ser>
          <c:idx val="0"/>
          <c:order val="0"/>
          <c:tx>
            <c:strRef>
              <c:f>'التحليل العام للنتائج'!$O$8</c:f>
              <c:strCache>
                <c:ptCount val="1"/>
                <c:pt idx="0">
                  <c:v>القوة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>
                  <a:lumMod val="75000"/>
                </a:schemeClr>
              </a:solidFill>
            </c:spPr>
          </c:dPt>
          <c:dPt>
            <c:idx val="2"/>
            <c:bubble3D val="0"/>
            <c:spPr>
              <a:solidFill>
                <a:srgbClr val="BE2B0E"/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2000" b="1" i="0" u="none" strike="noStrike" kern="1200" baseline="0">
                    <a:solidFill>
                      <a:schemeClr val="bg1"/>
                    </a:solidFill>
                    <a:latin typeface="Arial" panose="020B0604020202020204" pitchFamily="7" charset="0"/>
                    <a:ea typeface="+mn-ea"/>
                    <a:cs typeface="Arial" panose="020B0604020202020204" pitchFamily="7" charset="0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'التحليل العام للنتائج'!$N$21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'التحليل العام للنتائج'!$O$21:$Q$21</c:f>
              <c:numCache>
                <c:formatCode>0.00%</c:formatCode>
                <c:ptCount val="3"/>
                <c:pt idx="0">
                  <c:v>0.391608391608392</c:v>
                </c:pt>
                <c:pt idx="1">
                  <c:v>0.251748251748252</c:v>
                </c:pt>
                <c:pt idx="2">
                  <c:v>0.307692307692308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6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2a570e3-c135-4fe0-8803-0c67f370d690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47000">
          <a:schemeClr val="accent1">
            <a:tint val="44500"/>
            <a:satMod val="160000"/>
            <a:alpha val="11000"/>
            <a:lumMod val="62000"/>
            <a:lumOff val="38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478067863205"/>
          <c:y val="0.0727311570442759"/>
          <c:w val="0.803292690937721"/>
          <c:h val="0.75356218657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'حالة الطلبة في الفصول'!$E$7</c:f>
              <c:strCache>
                <c:ptCount val="1"/>
                <c:pt idx="0">
                  <c:v>صعوبات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.00775897722664849"/>
                  <c:y val="-0.0243690165361184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'حالة الطلبة في الفصول'!$C$3:$Q$3</c:f>
              <c:strCache>
                <c:ptCount val="15"/>
                <c:pt idx="0">
                  <c:v>عدد الحالات المؤثرة على التحصيل الدراسي العام بالمدرسة</c:v>
                </c:pt>
              </c:strCache>
            </c:strRef>
          </c:cat>
          <c:val>
            <c:numRef>
              <c:f>'حالة الطلبة في الفصول'!$E$20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1"/>
          <c:order val="1"/>
          <c:tx>
            <c:strRef>
              <c:f>'حالة الطلبة في الفصول'!$F$7</c:f>
              <c:strCache>
                <c:ptCount val="1"/>
                <c:pt idx="0">
                  <c:v>دمج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0.01418013002076"/>
                  <c:y val="-0.0243692906532898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'حالة الطلبة في الفصول'!$C$3:$Q$3</c:f>
              <c:strCache>
                <c:ptCount val="15"/>
                <c:pt idx="0">
                  <c:v>عدد الحالات المؤثرة على التحصيل الدراسي العام بالمدرسة</c:v>
                </c:pt>
              </c:strCache>
            </c:strRef>
          </c:cat>
          <c:val>
            <c:numRef>
              <c:f>'حالة الطلبة في الفصول'!$F$20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2"/>
          <c:order val="2"/>
          <c:tx>
            <c:strRef>
              <c:f>'حالة الطلبة في الفصول'!$G$7</c:f>
              <c:strCache>
                <c:ptCount val="1"/>
                <c:pt idx="0">
                  <c:v>تخفيض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.01418013002076"/>
                  <c:y val="-0.0296268580004523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'حالة الطلبة في الفصول'!$G$20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3"/>
          <c:order val="3"/>
          <c:tx>
            <c:strRef>
              <c:f>'حالة الطلبة في الفصول'!$H$7</c:f>
              <c:strCache>
                <c:ptCount val="1"/>
                <c:pt idx="0">
                  <c:v>ترسيب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.00945375708222817"/>
                  <c:y val="-0.031331592689295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'حالة الطلبة في الفصول'!$H$20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4"/>
          <c:order val="4"/>
          <c:tx>
            <c:strRef>
              <c:f>'حالة الطلبة في الفصول'!$I$7</c:f>
              <c:strCache>
                <c:ptCount val="1"/>
                <c:pt idx="0">
                  <c:v>منقطع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dLbl>
              <c:idx val="0"/>
              <c:layout>
                <c:manualLayout>
                  <c:x val="0.0118171963527852"/>
                  <c:y val="-0.0174064403829417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0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'حالة الطلبة في الفصول'!$I$20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</c:ser>
        <c:ser>
          <c:idx val="5"/>
          <c:order val="5"/>
          <c:tx>
            <c:strRef>
              <c:f>'حالة الطلبة في الفصول'!$J$7</c:f>
              <c:strCache>
                <c:ptCount val="1"/>
                <c:pt idx="0">
                  <c:v>حرمان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.01418013002076"/>
                  <c:y val="-0.031331592689295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'حالة الطلبة في الفصول'!$J$20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989440"/>
        <c:axId val="124900992"/>
      </c:barChart>
      <c:catAx>
        <c:axId val="124989440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4900992"/>
        <c:crosses val="autoZero"/>
        <c:auto val="1"/>
        <c:lblAlgn val="ctr"/>
        <c:lblOffset val="100"/>
        <c:noMultiLvlLbl val="0"/>
      </c:catAx>
      <c:valAx>
        <c:axId val="124900992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4989440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86c2ea-9fba-4355-825c-3373f74e67ea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47000">
          <a:schemeClr val="accent1">
            <a:tint val="44500"/>
            <a:satMod val="160000"/>
            <a:alpha val="11000"/>
            <a:lumMod val="62000"/>
            <a:lumOff val="38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515279988210271"/>
          <c:y val="0.0785708370456674"/>
          <c:w val="0.668961994909456"/>
          <c:h val="0.837519244322617"/>
        </c:manualLayout>
      </c:layout>
      <c:pieChart>
        <c:varyColors val="1"/>
        <c:ser>
          <c:idx val="0"/>
          <c:order val="0"/>
          <c:tx>
            <c:strRef>
              <c:f>'حالة الطلبة في الفصول'!$P$6:$U$6</c:f>
              <c:strCache>
                <c:ptCount val="1"/>
                <c:pt idx="0">
                  <c:v>المخطط البياني لأعداد الطلبة المسجلين في كل حالة:</c:v>
                </c:pt>
              </c:strCache>
            </c:strRef>
          </c:tx>
          <c:explosion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</c:spPr>
          </c:dPt>
          <c:dPt>
            <c:idx val="1"/>
            <c:bubble3D val="0"/>
          </c:dPt>
          <c:dPt>
            <c:idx val="2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</c:spPr>
          </c:dPt>
          <c:dPt>
            <c:idx val="3"/>
            <c:bubble3D val="0"/>
          </c:dPt>
          <c:dPt>
            <c:idx val="4"/>
            <c:bubble3D val="0"/>
            <c:spPr>
              <a:solidFill>
                <a:schemeClr val="accent2">
                  <a:lumMod val="75000"/>
                </a:schemeClr>
              </a:solidFill>
            </c:spPr>
          </c:dPt>
          <c:dPt>
            <c:idx val="5"/>
            <c:bubble3D val="0"/>
          </c:dPt>
          <c:dLbls>
            <c:dLbl>
              <c:idx val="0"/>
              <c:layout/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separator>. </c:separator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/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separator>. </c:separator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/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separator>. </c:separator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'حالة الطلبة في الفصول'!$D$6:$D$7</c:f>
              <c:strCache>
                <c:ptCount val="2"/>
                <c:pt idx="0">
                  <c:v>عدد المقيدين</c:v>
                </c:pt>
              </c:strCache>
            </c:strRef>
          </c:cat>
          <c:val>
            <c:numRef>
              <c:f>'حالة الطلبة في الفصول'!$E$21:$J$21</c:f>
              <c:numCache>
                <c:formatCode>General</c:formatCode>
                <c:ptCount val="6"/>
                <c:pt idx="0">
                  <c:v>0</c:v>
                </c:pt>
                <c:pt idx="2">
                  <c:v>0</c:v>
                </c:pt>
                <c:pt idx="4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360"/>
      </c:pieChart>
    </c:plotArea>
    <c:plotVisOnly val="1"/>
    <c:dispBlanksAs val="gap"/>
    <c:showDLblsOverMax val="0"/>
    <c:extLst>
      <c:ext uri="{0b15fc19-7d7d-44ad-8c2d-2c3a37ce22c3}">
        <chartProps xmlns="https://web.wps.cn/et/2018/main" chartId="{9953e58e-13eb-45d6-89c9-84c144e4b7a9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1400"/>
              <a:t>مقارنة تكرار الحالات</a:t>
            </a:r>
            <a:r>
              <a:rPr lang="ar-OM" sz="1400" baseline="0"/>
              <a:t> بين المراحل</a:t>
            </a:r>
            <a:endParaRPr lang="ar-OM" sz="1400"/>
          </a:p>
        </c:rich>
      </c:tx>
      <c:layout>
        <c:manualLayout>
          <c:xMode val="edge"/>
          <c:yMode val="edge"/>
          <c:x val="0.0700078579742858"/>
          <c:y val="0.013452032514727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54359900888245"/>
          <c:y val="0.1469634552234"/>
          <c:w val="0.692304178324669"/>
          <c:h val="0.766114171213127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'حالة الطلبة في الفصول'!$C$8:$C$19</c:f>
              <c:strCache>
                <c:ptCount val="12"/>
                <c:pt idx="0">
                  <c:v>الأول</c:v>
                </c:pt>
                <c:pt idx="1">
                  <c:v>الثاني</c:v>
                </c:pt>
                <c:pt idx="2">
                  <c:v>الثالث</c:v>
                </c:pt>
                <c:pt idx="3">
                  <c:v>الرابع</c:v>
                </c:pt>
                <c:pt idx="4">
                  <c:v>الخامس</c:v>
                </c:pt>
                <c:pt idx="5">
                  <c:v>السادس</c:v>
                </c:pt>
                <c:pt idx="6">
                  <c:v>السابع</c:v>
                </c:pt>
                <c:pt idx="7">
                  <c:v>الثامن</c:v>
                </c:pt>
                <c:pt idx="8">
                  <c:v>التاسع</c:v>
                </c:pt>
                <c:pt idx="9">
                  <c:v>العاشر</c:v>
                </c:pt>
                <c:pt idx="10">
                  <c:v>الحادي عشر</c:v>
                </c:pt>
                <c:pt idx="11">
                  <c:v>الثاني عشر</c:v>
                </c:pt>
              </c:strCache>
            </c:strRef>
          </c:cat>
          <c:val>
            <c:numRef>
              <c:f>'حالة الطلبة في الفصول'!$K$8:$K$19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991488"/>
        <c:axId val="125199488"/>
      </c:barChart>
      <c:catAx>
        <c:axId val="124991488"/>
        <c:scaling>
          <c:orientation val="maxMin"/>
        </c:scaling>
        <c:delete val="0"/>
        <c:axPos val="r"/>
        <c:majorGridlines/>
        <c:numFmt formatCode="General" sourceLinked="0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5199488"/>
        <c:crosses val="autoZero"/>
        <c:auto val="1"/>
        <c:lblAlgn val="ctr"/>
        <c:lblOffset val="100"/>
        <c:noMultiLvlLbl val="0"/>
      </c:catAx>
      <c:valAx>
        <c:axId val="125199488"/>
        <c:scaling>
          <c:orientation val="maxMin"/>
        </c:scaling>
        <c:delete val="0"/>
        <c:axPos val="t"/>
        <c:majorGridlines/>
        <c:min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ar-OM"/>
                  <a:t>عدد الحالات</a:t>
                </a:r>
                <a:r>
                  <a:rPr lang="ar-OM" baseline="0"/>
                  <a:t> المسجلة</a:t>
                </a:r>
                <a:endParaRPr lang="ar-OM"/>
              </a:p>
            </c:rich>
          </c:tx>
          <c:layout>
            <c:manualLayout>
              <c:xMode val="edge"/>
              <c:yMode val="edge"/>
              <c:x val="0.270796984152672"/>
              <c:y val="0.9344213414907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4991488"/>
        <c:crosses val="autoZero"/>
        <c:crossBetween val="between"/>
      </c:valAx>
      <c:spPr>
        <a:ln>
          <a:solidFill>
            <a:schemeClr val="accent1"/>
          </a:solidFill>
        </a:ln>
      </c:spPr>
    </c:plotArea>
    <c:plotVisOnly val="1"/>
    <c:dispBlanksAs val="zero"/>
    <c:showDLblsOverMax val="0"/>
    <c:extLst>
      <c:ext uri="{0b15fc19-7d7d-44ad-8c2d-2c3a37ce22c3}">
        <chartProps xmlns="https://web.wps.cn/et/2018/main" chartId="{bf440554-cce2-4947-a7ab-7a140054af71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47000">
          <a:schemeClr val="accent1">
            <a:tint val="44500"/>
            <a:satMod val="160000"/>
            <a:alpha val="11000"/>
            <a:lumMod val="62000"/>
            <a:lumOff val="38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  <a:ln w="9525" cap="sq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الأول!$C$2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الأول!$B$3:$B$17</c:f>
              <c:strCache>
                <c:ptCount val="15"/>
                <c:pt idx="0">
                  <c:v>الأول / 1</c:v>
                </c:pt>
                <c:pt idx="1">
                  <c:v>الأول / 2</c:v>
                </c:pt>
                <c:pt idx="2">
                  <c:v>الأول / 3</c:v>
                </c:pt>
                <c:pt idx="3">
                  <c:v>الأول / 4</c:v>
                </c:pt>
                <c:pt idx="4">
                  <c:v>الأول / 5</c:v>
                </c:pt>
                <c:pt idx="5">
                  <c:v>الأول / 6</c:v>
                </c:pt>
                <c:pt idx="6">
                  <c:v>الأول / 7</c:v>
                </c:pt>
                <c:pt idx="7">
                  <c:v>الأول / 8</c:v>
                </c:pt>
                <c:pt idx="8">
                  <c:v>الأول / 9</c:v>
                </c:pt>
                <c:pt idx="9">
                  <c:v>الأول / 10</c:v>
                </c:pt>
                <c:pt idx="10">
                  <c:v>الأول / 11</c:v>
                </c:pt>
                <c:pt idx="11">
                  <c:v>الأول / 12</c:v>
                </c:pt>
                <c:pt idx="12">
                  <c:v>الأول / 13</c:v>
                </c:pt>
                <c:pt idx="13">
                  <c:v>الأول / 14</c:v>
                </c:pt>
                <c:pt idx="14">
                  <c:v>الأول / 15</c:v>
                </c:pt>
              </c:strCache>
            </c:strRef>
          </c:cat>
          <c:val>
            <c:numRef>
              <c:f>الأول!$C$3:$C$17</c:f>
              <c:numCache>
                <c:formatCode>General</c:formatCode>
                <c:ptCount val="15"/>
                <c:pt idx="0">
                  <c:v>4</c:v>
                </c:pt>
                <c:pt idx="14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الأول!$D$2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الأول!$B$3:$B$17</c:f>
              <c:strCache>
                <c:ptCount val="15"/>
                <c:pt idx="0">
                  <c:v>الأول / 1</c:v>
                </c:pt>
                <c:pt idx="1">
                  <c:v>الأول / 2</c:v>
                </c:pt>
                <c:pt idx="2">
                  <c:v>الأول / 3</c:v>
                </c:pt>
                <c:pt idx="3">
                  <c:v>الأول / 4</c:v>
                </c:pt>
                <c:pt idx="4">
                  <c:v>الأول / 5</c:v>
                </c:pt>
                <c:pt idx="5">
                  <c:v>الأول / 6</c:v>
                </c:pt>
                <c:pt idx="6">
                  <c:v>الأول / 7</c:v>
                </c:pt>
                <c:pt idx="7">
                  <c:v>الأول / 8</c:v>
                </c:pt>
                <c:pt idx="8">
                  <c:v>الأول / 9</c:v>
                </c:pt>
                <c:pt idx="9">
                  <c:v>الأول / 10</c:v>
                </c:pt>
                <c:pt idx="10">
                  <c:v>الأول / 11</c:v>
                </c:pt>
                <c:pt idx="11">
                  <c:v>الأول / 12</c:v>
                </c:pt>
                <c:pt idx="12">
                  <c:v>الأول / 13</c:v>
                </c:pt>
                <c:pt idx="13">
                  <c:v>الأول / 14</c:v>
                </c:pt>
                <c:pt idx="14">
                  <c:v>الأول / 15</c:v>
                </c:pt>
              </c:strCache>
            </c:strRef>
          </c:cat>
          <c:val>
            <c:numRef>
              <c:f>الأول!$D$3:$D$17</c:f>
              <c:numCache>
                <c:formatCode>General</c:formatCode>
                <c:ptCount val="15"/>
                <c:pt idx="0">
                  <c:v>3</c:v>
                </c:pt>
                <c:pt idx="14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الأول!$E$2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الأول!$B$3:$B$17</c:f>
              <c:strCache>
                <c:ptCount val="15"/>
                <c:pt idx="0">
                  <c:v>الأول / 1</c:v>
                </c:pt>
                <c:pt idx="1">
                  <c:v>الأول / 2</c:v>
                </c:pt>
                <c:pt idx="2">
                  <c:v>الأول / 3</c:v>
                </c:pt>
                <c:pt idx="3">
                  <c:v>الأول / 4</c:v>
                </c:pt>
                <c:pt idx="4">
                  <c:v>الأول / 5</c:v>
                </c:pt>
                <c:pt idx="5">
                  <c:v>الأول / 6</c:v>
                </c:pt>
                <c:pt idx="6">
                  <c:v>الأول / 7</c:v>
                </c:pt>
                <c:pt idx="7">
                  <c:v>الأول / 8</c:v>
                </c:pt>
                <c:pt idx="8">
                  <c:v>الأول / 9</c:v>
                </c:pt>
                <c:pt idx="9">
                  <c:v>الأول / 10</c:v>
                </c:pt>
                <c:pt idx="10">
                  <c:v>الأول / 11</c:v>
                </c:pt>
                <c:pt idx="11">
                  <c:v>الأول / 12</c:v>
                </c:pt>
                <c:pt idx="12">
                  <c:v>الأول / 13</c:v>
                </c:pt>
                <c:pt idx="13">
                  <c:v>الأول / 14</c:v>
                </c:pt>
                <c:pt idx="14">
                  <c:v>الأول / 15</c:v>
                </c:pt>
              </c:strCache>
            </c:strRef>
          </c:cat>
          <c:val>
            <c:numRef>
              <c:f>الأول!$E$3:$E$17</c:f>
              <c:numCache>
                <c:formatCode>General</c:formatCode>
                <c:ptCount val="15"/>
                <c:pt idx="0">
                  <c:v>2</c:v>
                </c:pt>
                <c:pt idx="14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الأول!$F$2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الأول!$B$3:$B$17</c:f>
              <c:strCache>
                <c:ptCount val="15"/>
                <c:pt idx="0">
                  <c:v>الأول / 1</c:v>
                </c:pt>
                <c:pt idx="1">
                  <c:v>الأول / 2</c:v>
                </c:pt>
                <c:pt idx="2">
                  <c:v>الأول / 3</c:v>
                </c:pt>
                <c:pt idx="3">
                  <c:v>الأول / 4</c:v>
                </c:pt>
                <c:pt idx="4">
                  <c:v>الأول / 5</c:v>
                </c:pt>
                <c:pt idx="5">
                  <c:v>الأول / 6</c:v>
                </c:pt>
                <c:pt idx="6">
                  <c:v>الأول / 7</c:v>
                </c:pt>
                <c:pt idx="7">
                  <c:v>الأول / 8</c:v>
                </c:pt>
                <c:pt idx="8">
                  <c:v>الأول / 9</c:v>
                </c:pt>
                <c:pt idx="9">
                  <c:v>الأول / 10</c:v>
                </c:pt>
                <c:pt idx="10">
                  <c:v>الأول / 11</c:v>
                </c:pt>
                <c:pt idx="11">
                  <c:v>الأول / 12</c:v>
                </c:pt>
                <c:pt idx="12">
                  <c:v>الأول / 13</c:v>
                </c:pt>
                <c:pt idx="13">
                  <c:v>الأول / 14</c:v>
                </c:pt>
                <c:pt idx="14">
                  <c:v>الأول / 15</c:v>
                </c:pt>
              </c:strCache>
            </c:strRef>
          </c:cat>
          <c:val>
            <c:numRef>
              <c:f>الأول!$F$3:$F$17</c:f>
              <c:numCache>
                <c:formatCode>General</c:formatCode>
                <c:ptCount val="15"/>
                <c:pt idx="0">
                  <c:v>1</c:v>
                </c:pt>
                <c:pt idx="14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الأول!$G$2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الأول!$B$3:$B$17</c:f>
              <c:strCache>
                <c:ptCount val="15"/>
                <c:pt idx="0">
                  <c:v>الأول / 1</c:v>
                </c:pt>
                <c:pt idx="1">
                  <c:v>الأول / 2</c:v>
                </c:pt>
                <c:pt idx="2">
                  <c:v>الأول / 3</c:v>
                </c:pt>
                <c:pt idx="3">
                  <c:v>الأول / 4</c:v>
                </c:pt>
                <c:pt idx="4">
                  <c:v>الأول / 5</c:v>
                </c:pt>
                <c:pt idx="5">
                  <c:v>الأول / 6</c:v>
                </c:pt>
                <c:pt idx="6">
                  <c:v>الأول / 7</c:v>
                </c:pt>
                <c:pt idx="7">
                  <c:v>الأول / 8</c:v>
                </c:pt>
                <c:pt idx="8">
                  <c:v>الأول / 9</c:v>
                </c:pt>
                <c:pt idx="9">
                  <c:v>الأول / 10</c:v>
                </c:pt>
                <c:pt idx="10">
                  <c:v>الأول / 11</c:v>
                </c:pt>
                <c:pt idx="11">
                  <c:v>الأول / 12</c:v>
                </c:pt>
                <c:pt idx="12">
                  <c:v>الأول / 13</c:v>
                </c:pt>
                <c:pt idx="13">
                  <c:v>الأول / 14</c:v>
                </c:pt>
                <c:pt idx="14">
                  <c:v>الأول / 15</c:v>
                </c:pt>
              </c:strCache>
            </c:strRef>
          </c:cat>
          <c:val>
            <c:numRef>
              <c:f>الأول!$G$3:$G$17</c:f>
              <c:numCache>
                <c:formatCode>General</c:formatCode>
                <c:ptCount val="15"/>
                <c:pt idx="0">
                  <c:v>1</c:v>
                </c:pt>
                <c:pt idx="1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571008"/>
        <c:axId val="125201216"/>
      </c:barChart>
      <c:catAx>
        <c:axId val="126571008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5201216"/>
        <c:crosses val="autoZero"/>
        <c:auto val="1"/>
        <c:lblAlgn val="ctr"/>
        <c:lblOffset val="100"/>
        <c:noMultiLvlLbl val="0"/>
      </c:catAx>
      <c:valAx>
        <c:axId val="125201216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6571008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86e1093-f568-4072-8401-0dd895b35ebf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الأول!$C$2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الأول!$C$18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</c:ser>
        <c:ser>
          <c:idx val="1"/>
          <c:order val="1"/>
          <c:tx>
            <c:strRef>
              <c:f>الأول!$D$2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الأول!$D$18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</c:ser>
        <c:ser>
          <c:idx val="2"/>
          <c:order val="2"/>
          <c:tx>
            <c:strRef>
              <c:f>الأول!$E$2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الأول!$E$18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3"/>
          <c:order val="3"/>
          <c:tx>
            <c:strRef>
              <c:f>الأول!$F$2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الأول!$F$18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4"/>
          <c:order val="4"/>
          <c:tx>
            <c:strRef>
              <c:f>الأول!$G$2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الأول!$B$18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الأول!$G$18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6572544"/>
        <c:axId val="125203520"/>
      </c:barChart>
      <c:catAx>
        <c:axId val="12657254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5203520"/>
        <c:crosses val="autoZero"/>
        <c:auto val="1"/>
        <c:lblAlgn val="ctr"/>
        <c:lblOffset val="100"/>
        <c:noMultiLvlLbl val="0"/>
      </c:catAx>
      <c:valAx>
        <c:axId val="125203520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657254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b4cbbf0e-d1cb-474f-b9b0-66f97115ebde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الأول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الأول!$L$2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الأول!$L$18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الأول!$M$18:$O$18</c:f>
              <c:numCache>
                <c:formatCode>0.00%</c:formatCode>
                <c:ptCount val="3"/>
                <c:pt idx="0">
                  <c:v>0.5625</c:v>
                </c:pt>
                <c:pt idx="1">
                  <c:v>0.1875</c:v>
                </c:pt>
                <c:pt idx="2">
                  <c:v>0.25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9f1f28a-5c08-449e-8bcd-f0360af5e5bd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الثاني!$C$2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الثاني!$B$3:$B$17</c:f>
              <c:strCache>
                <c:ptCount val="15"/>
                <c:pt idx="0">
                  <c:v>الثاني / 1</c:v>
                </c:pt>
                <c:pt idx="1">
                  <c:v>الثاني / 2</c:v>
                </c:pt>
                <c:pt idx="2">
                  <c:v>الثاني / 3</c:v>
                </c:pt>
                <c:pt idx="3">
                  <c:v>الثاني / 4</c:v>
                </c:pt>
                <c:pt idx="4">
                  <c:v>الثاني / 5</c:v>
                </c:pt>
                <c:pt idx="5">
                  <c:v>الثاني / 6</c:v>
                </c:pt>
                <c:pt idx="6">
                  <c:v>الثاني / 7</c:v>
                </c:pt>
                <c:pt idx="7">
                  <c:v>الثاني / 8</c:v>
                </c:pt>
                <c:pt idx="8">
                  <c:v>الثاني / 9</c:v>
                </c:pt>
                <c:pt idx="9">
                  <c:v>الثاني / 10</c:v>
                </c:pt>
                <c:pt idx="10">
                  <c:v>الثاني / 11</c:v>
                </c:pt>
                <c:pt idx="11">
                  <c:v>الثاني / 12</c:v>
                </c:pt>
                <c:pt idx="12">
                  <c:v>الثاني / 13</c:v>
                </c:pt>
                <c:pt idx="13">
                  <c:v>الثاني / 14</c:v>
                </c:pt>
                <c:pt idx="14">
                  <c:v>الثاني / 15</c:v>
                </c:pt>
              </c:strCache>
            </c:strRef>
          </c:cat>
          <c:val>
            <c:numRef>
              <c:f>الثاني!$C$3:$C$17</c:f>
              <c:numCache>
                <c:formatCode>General</c:formatCode>
                <c:ptCount val="15"/>
                <c:pt idx="14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الثاني!$D$2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الثاني!$B$3:$B$17</c:f>
              <c:strCache>
                <c:ptCount val="15"/>
                <c:pt idx="0">
                  <c:v>الثاني / 1</c:v>
                </c:pt>
                <c:pt idx="1">
                  <c:v>الثاني / 2</c:v>
                </c:pt>
                <c:pt idx="2">
                  <c:v>الثاني / 3</c:v>
                </c:pt>
                <c:pt idx="3">
                  <c:v>الثاني / 4</c:v>
                </c:pt>
                <c:pt idx="4">
                  <c:v>الثاني / 5</c:v>
                </c:pt>
                <c:pt idx="5">
                  <c:v>الثاني / 6</c:v>
                </c:pt>
                <c:pt idx="6">
                  <c:v>الثاني / 7</c:v>
                </c:pt>
                <c:pt idx="7">
                  <c:v>الثاني / 8</c:v>
                </c:pt>
                <c:pt idx="8">
                  <c:v>الثاني / 9</c:v>
                </c:pt>
                <c:pt idx="9">
                  <c:v>الثاني / 10</c:v>
                </c:pt>
                <c:pt idx="10">
                  <c:v>الثاني / 11</c:v>
                </c:pt>
                <c:pt idx="11">
                  <c:v>الثاني / 12</c:v>
                </c:pt>
                <c:pt idx="12">
                  <c:v>الثاني / 13</c:v>
                </c:pt>
                <c:pt idx="13">
                  <c:v>الثاني / 14</c:v>
                </c:pt>
                <c:pt idx="14">
                  <c:v>الثاني / 15</c:v>
                </c:pt>
              </c:strCache>
            </c:strRef>
          </c:cat>
          <c:val>
            <c:numRef>
              <c:f>الثاني!$D$3:$D$17</c:f>
              <c:numCache>
                <c:formatCode>General</c:formatCode>
                <c:ptCount val="15"/>
                <c:pt idx="14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الثاني!$E$2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الثاني!$B$3:$B$17</c:f>
              <c:strCache>
                <c:ptCount val="15"/>
                <c:pt idx="0">
                  <c:v>الثاني / 1</c:v>
                </c:pt>
                <c:pt idx="1">
                  <c:v>الثاني / 2</c:v>
                </c:pt>
                <c:pt idx="2">
                  <c:v>الثاني / 3</c:v>
                </c:pt>
                <c:pt idx="3">
                  <c:v>الثاني / 4</c:v>
                </c:pt>
                <c:pt idx="4">
                  <c:v>الثاني / 5</c:v>
                </c:pt>
                <c:pt idx="5">
                  <c:v>الثاني / 6</c:v>
                </c:pt>
                <c:pt idx="6">
                  <c:v>الثاني / 7</c:v>
                </c:pt>
                <c:pt idx="7">
                  <c:v>الثاني / 8</c:v>
                </c:pt>
                <c:pt idx="8">
                  <c:v>الثاني / 9</c:v>
                </c:pt>
                <c:pt idx="9">
                  <c:v>الثاني / 10</c:v>
                </c:pt>
                <c:pt idx="10">
                  <c:v>الثاني / 11</c:v>
                </c:pt>
                <c:pt idx="11">
                  <c:v>الثاني / 12</c:v>
                </c:pt>
                <c:pt idx="12">
                  <c:v>الثاني / 13</c:v>
                </c:pt>
                <c:pt idx="13">
                  <c:v>الثاني / 14</c:v>
                </c:pt>
                <c:pt idx="14">
                  <c:v>الثاني / 15</c:v>
                </c:pt>
              </c:strCache>
            </c:strRef>
          </c:cat>
          <c:val>
            <c:numRef>
              <c:f>الثاني!$E$3:$E$17</c:f>
              <c:numCache>
                <c:formatCode>General</c:formatCode>
                <c:ptCount val="15"/>
                <c:pt idx="14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الثاني!$F$2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الثاني!$B$3:$B$17</c:f>
              <c:strCache>
                <c:ptCount val="15"/>
                <c:pt idx="0">
                  <c:v>الثاني / 1</c:v>
                </c:pt>
                <c:pt idx="1">
                  <c:v>الثاني / 2</c:v>
                </c:pt>
                <c:pt idx="2">
                  <c:v>الثاني / 3</c:v>
                </c:pt>
                <c:pt idx="3">
                  <c:v>الثاني / 4</c:v>
                </c:pt>
                <c:pt idx="4">
                  <c:v>الثاني / 5</c:v>
                </c:pt>
                <c:pt idx="5">
                  <c:v>الثاني / 6</c:v>
                </c:pt>
                <c:pt idx="6">
                  <c:v>الثاني / 7</c:v>
                </c:pt>
                <c:pt idx="7">
                  <c:v>الثاني / 8</c:v>
                </c:pt>
                <c:pt idx="8">
                  <c:v>الثاني / 9</c:v>
                </c:pt>
                <c:pt idx="9">
                  <c:v>الثاني / 10</c:v>
                </c:pt>
                <c:pt idx="10">
                  <c:v>الثاني / 11</c:v>
                </c:pt>
                <c:pt idx="11">
                  <c:v>الثاني / 12</c:v>
                </c:pt>
                <c:pt idx="12">
                  <c:v>الثاني / 13</c:v>
                </c:pt>
                <c:pt idx="13">
                  <c:v>الثاني / 14</c:v>
                </c:pt>
                <c:pt idx="14">
                  <c:v>الثاني / 15</c:v>
                </c:pt>
              </c:strCache>
            </c:strRef>
          </c:cat>
          <c:val>
            <c:numRef>
              <c:f>الثاني!$F$3:$F$17</c:f>
              <c:numCache>
                <c:formatCode>General</c:formatCode>
                <c:ptCount val="15"/>
                <c:pt idx="14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الثاني!$G$2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الثاني!$B$3:$B$17</c:f>
              <c:strCache>
                <c:ptCount val="15"/>
                <c:pt idx="0">
                  <c:v>الثاني / 1</c:v>
                </c:pt>
                <c:pt idx="1">
                  <c:v>الثاني / 2</c:v>
                </c:pt>
                <c:pt idx="2">
                  <c:v>الثاني / 3</c:v>
                </c:pt>
                <c:pt idx="3">
                  <c:v>الثاني / 4</c:v>
                </c:pt>
                <c:pt idx="4">
                  <c:v>الثاني / 5</c:v>
                </c:pt>
                <c:pt idx="5">
                  <c:v>الثاني / 6</c:v>
                </c:pt>
                <c:pt idx="6">
                  <c:v>الثاني / 7</c:v>
                </c:pt>
                <c:pt idx="7">
                  <c:v>الثاني / 8</c:v>
                </c:pt>
                <c:pt idx="8">
                  <c:v>الثاني / 9</c:v>
                </c:pt>
                <c:pt idx="9">
                  <c:v>الثاني / 10</c:v>
                </c:pt>
                <c:pt idx="10">
                  <c:v>الثاني / 11</c:v>
                </c:pt>
                <c:pt idx="11">
                  <c:v>الثاني / 12</c:v>
                </c:pt>
                <c:pt idx="12">
                  <c:v>الثاني / 13</c:v>
                </c:pt>
                <c:pt idx="13">
                  <c:v>الثاني / 14</c:v>
                </c:pt>
                <c:pt idx="14">
                  <c:v>الثاني / 15</c:v>
                </c:pt>
              </c:strCache>
            </c:strRef>
          </c:cat>
          <c:val>
            <c:numRef>
              <c:f>الثاني!$G$3:$G$17</c:f>
              <c:numCache>
                <c:formatCode>General</c:formatCode>
                <c:ptCount val="15"/>
                <c:pt idx="1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835712"/>
        <c:axId val="127009344"/>
      </c:barChart>
      <c:catAx>
        <c:axId val="126835712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009344"/>
        <c:crosses val="autoZero"/>
        <c:auto val="1"/>
        <c:lblAlgn val="ctr"/>
        <c:lblOffset val="100"/>
        <c:noMultiLvlLbl val="0"/>
      </c:catAx>
      <c:valAx>
        <c:axId val="127009344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6835712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c040611-a5be-45d3-a198-cdcd04227eb3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الثاني!$C$2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الثاني!$C$18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الثاني!$D$2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الثاني!$D$18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الثاني!$E$2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الثاني!$E$18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الثاني!$F$2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الثاني!$F$18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الثاني!$G$2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الثاني!$B$18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الثاني!$G$18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168512"/>
        <c:axId val="127011648"/>
      </c:barChart>
      <c:catAx>
        <c:axId val="127168512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011648"/>
        <c:crosses val="autoZero"/>
        <c:auto val="1"/>
        <c:lblAlgn val="ctr"/>
        <c:lblOffset val="100"/>
        <c:noMultiLvlLbl val="0"/>
      </c:catAx>
      <c:valAx>
        <c:axId val="127011648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7168512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fe102b0-f08c-4588-b48b-2cdfd2be4724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الثاني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الثاني!$L$2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الثاني!$L$18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الثاني!$M$18:$O$18</c:f>
              <c:numCache>
                <c:formatCode>0.00%</c:formatCode>
                <c:ptCount val="3"/>
                <c:pt idx="0">
                  <c:v>0.4</c:v>
                </c:pt>
                <c:pt idx="1">
                  <c:v>0.2</c:v>
                </c:pt>
                <c:pt idx="2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d057785-3de3-45ec-935d-37a60b880b1b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الثالث!$C$2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الثالث!$B$3:$B$17</c:f>
              <c:strCache>
                <c:ptCount val="15"/>
                <c:pt idx="0">
                  <c:v>الثالث / 1</c:v>
                </c:pt>
                <c:pt idx="1">
                  <c:v>الثالث / 2</c:v>
                </c:pt>
                <c:pt idx="2">
                  <c:v>الثالث / 3</c:v>
                </c:pt>
                <c:pt idx="3">
                  <c:v>الثالث / 4</c:v>
                </c:pt>
                <c:pt idx="4">
                  <c:v>الثالث / 5</c:v>
                </c:pt>
                <c:pt idx="5">
                  <c:v>الثالث / 6</c:v>
                </c:pt>
                <c:pt idx="6">
                  <c:v>الثالث / 7</c:v>
                </c:pt>
                <c:pt idx="7">
                  <c:v>الثالث / 8</c:v>
                </c:pt>
                <c:pt idx="8">
                  <c:v>الثالث / 9</c:v>
                </c:pt>
                <c:pt idx="9">
                  <c:v>الثالث / 10</c:v>
                </c:pt>
                <c:pt idx="10">
                  <c:v>الثالث / 11</c:v>
                </c:pt>
                <c:pt idx="11">
                  <c:v>الثالث / 12</c:v>
                </c:pt>
                <c:pt idx="12">
                  <c:v>الثالث / 13</c:v>
                </c:pt>
                <c:pt idx="13">
                  <c:v>الثالث / 14</c:v>
                </c:pt>
                <c:pt idx="14">
                  <c:v>الثالث / 15</c:v>
                </c:pt>
              </c:strCache>
            </c:strRef>
          </c:cat>
          <c:val>
            <c:numRef>
              <c:f>الثالث!$C$3:$C$17</c:f>
              <c:numCache>
                <c:formatCode>General</c:formatCode>
                <c:ptCount val="15"/>
                <c:pt idx="0">
                  <c:v>1</c:v>
                </c:pt>
                <c:pt idx="14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الثالث!$D$2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الثالث!$B$3:$B$17</c:f>
              <c:strCache>
                <c:ptCount val="15"/>
                <c:pt idx="0">
                  <c:v>الثالث / 1</c:v>
                </c:pt>
                <c:pt idx="1">
                  <c:v>الثالث / 2</c:v>
                </c:pt>
                <c:pt idx="2">
                  <c:v>الثالث / 3</c:v>
                </c:pt>
                <c:pt idx="3">
                  <c:v>الثالث / 4</c:v>
                </c:pt>
                <c:pt idx="4">
                  <c:v>الثالث / 5</c:v>
                </c:pt>
                <c:pt idx="5">
                  <c:v>الثالث / 6</c:v>
                </c:pt>
                <c:pt idx="6">
                  <c:v>الثالث / 7</c:v>
                </c:pt>
                <c:pt idx="7">
                  <c:v>الثالث / 8</c:v>
                </c:pt>
                <c:pt idx="8">
                  <c:v>الثالث / 9</c:v>
                </c:pt>
                <c:pt idx="9">
                  <c:v>الثالث / 10</c:v>
                </c:pt>
                <c:pt idx="10">
                  <c:v>الثالث / 11</c:v>
                </c:pt>
                <c:pt idx="11">
                  <c:v>الثالث / 12</c:v>
                </c:pt>
                <c:pt idx="12">
                  <c:v>الثالث / 13</c:v>
                </c:pt>
                <c:pt idx="13">
                  <c:v>الثالث / 14</c:v>
                </c:pt>
                <c:pt idx="14">
                  <c:v>الثالث / 15</c:v>
                </c:pt>
              </c:strCache>
            </c:strRef>
          </c:cat>
          <c:val>
            <c:numRef>
              <c:f>الثالث!$D$3:$D$17</c:f>
              <c:numCache>
                <c:formatCode>General</c:formatCode>
                <c:ptCount val="15"/>
                <c:pt idx="0">
                  <c:v>1</c:v>
                </c:pt>
                <c:pt idx="14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الثالث!$E$2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الثالث!$B$3:$B$17</c:f>
              <c:strCache>
                <c:ptCount val="15"/>
                <c:pt idx="0">
                  <c:v>الثالث / 1</c:v>
                </c:pt>
                <c:pt idx="1">
                  <c:v>الثالث / 2</c:v>
                </c:pt>
                <c:pt idx="2">
                  <c:v>الثالث / 3</c:v>
                </c:pt>
                <c:pt idx="3">
                  <c:v>الثالث / 4</c:v>
                </c:pt>
                <c:pt idx="4">
                  <c:v>الثالث / 5</c:v>
                </c:pt>
                <c:pt idx="5">
                  <c:v>الثالث / 6</c:v>
                </c:pt>
                <c:pt idx="6">
                  <c:v>الثالث / 7</c:v>
                </c:pt>
                <c:pt idx="7">
                  <c:v>الثالث / 8</c:v>
                </c:pt>
                <c:pt idx="8">
                  <c:v>الثالث / 9</c:v>
                </c:pt>
                <c:pt idx="9">
                  <c:v>الثالث / 10</c:v>
                </c:pt>
                <c:pt idx="10">
                  <c:v>الثالث / 11</c:v>
                </c:pt>
                <c:pt idx="11">
                  <c:v>الثالث / 12</c:v>
                </c:pt>
                <c:pt idx="12">
                  <c:v>الثالث / 13</c:v>
                </c:pt>
                <c:pt idx="13">
                  <c:v>الثالث / 14</c:v>
                </c:pt>
                <c:pt idx="14">
                  <c:v>الثالث / 15</c:v>
                </c:pt>
              </c:strCache>
            </c:strRef>
          </c:cat>
          <c:val>
            <c:numRef>
              <c:f>الثالث!$E$3:$E$17</c:f>
              <c:numCache>
                <c:formatCode>General</c:formatCode>
                <c:ptCount val="15"/>
                <c:pt idx="0">
                  <c:v>6</c:v>
                </c:pt>
                <c:pt idx="14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الثالث!$F$2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الثالث!$B$3:$B$17</c:f>
              <c:strCache>
                <c:ptCount val="15"/>
                <c:pt idx="0">
                  <c:v>الثالث / 1</c:v>
                </c:pt>
                <c:pt idx="1">
                  <c:v>الثالث / 2</c:v>
                </c:pt>
                <c:pt idx="2">
                  <c:v>الثالث / 3</c:v>
                </c:pt>
                <c:pt idx="3">
                  <c:v>الثالث / 4</c:v>
                </c:pt>
                <c:pt idx="4">
                  <c:v>الثالث / 5</c:v>
                </c:pt>
                <c:pt idx="5">
                  <c:v>الثالث / 6</c:v>
                </c:pt>
                <c:pt idx="6">
                  <c:v>الثالث / 7</c:v>
                </c:pt>
                <c:pt idx="7">
                  <c:v>الثالث / 8</c:v>
                </c:pt>
                <c:pt idx="8">
                  <c:v>الثالث / 9</c:v>
                </c:pt>
                <c:pt idx="9">
                  <c:v>الثالث / 10</c:v>
                </c:pt>
                <c:pt idx="10">
                  <c:v>الثالث / 11</c:v>
                </c:pt>
                <c:pt idx="11">
                  <c:v>الثالث / 12</c:v>
                </c:pt>
                <c:pt idx="12">
                  <c:v>الثالث / 13</c:v>
                </c:pt>
                <c:pt idx="13">
                  <c:v>الثالث / 14</c:v>
                </c:pt>
                <c:pt idx="14">
                  <c:v>الثالث / 15</c:v>
                </c:pt>
              </c:strCache>
            </c:strRef>
          </c:cat>
          <c:val>
            <c:numRef>
              <c:f>الثالث!$F$3:$F$17</c:f>
              <c:numCache>
                <c:formatCode>General</c:formatCode>
                <c:ptCount val="15"/>
                <c:pt idx="0">
                  <c:v>1</c:v>
                </c:pt>
                <c:pt idx="14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الثالث!$G$2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الثالث!$B$3:$B$17</c:f>
              <c:strCache>
                <c:ptCount val="15"/>
                <c:pt idx="0">
                  <c:v>الثالث / 1</c:v>
                </c:pt>
                <c:pt idx="1">
                  <c:v>الثالث / 2</c:v>
                </c:pt>
                <c:pt idx="2">
                  <c:v>الثالث / 3</c:v>
                </c:pt>
                <c:pt idx="3">
                  <c:v>الثالث / 4</c:v>
                </c:pt>
                <c:pt idx="4">
                  <c:v>الثالث / 5</c:v>
                </c:pt>
                <c:pt idx="5">
                  <c:v>الثالث / 6</c:v>
                </c:pt>
                <c:pt idx="6">
                  <c:v>الثالث / 7</c:v>
                </c:pt>
                <c:pt idx="7">
                  <c:v>الثالث / 8</c:v>
                </c:pt>
                <c:pt idx="8">
                  <c:v>الثالث / 9</c:v>
                </c:pt>
                <c:pt idx="9">
                  <c:v>الثالث / 10</c:v>
                </c:pt>
                <c:pt idx="10">
                  <c:v>الثالث / 11</c:v>
                </c:pt>
                <c:pt idx="11">
                  <c:v>الثالث / 12</c:v>
                </c:pt>
                <c:pt idx="12">
                  <c:v>الثالث / 13</c:v>
                </c:pt>
                <c:pt idx="13">
                  <c:v>الثالث / 14</c:v>
                </c:pt>
                <c:pt idx="14">
                  <c:v>الثالث / 15</c:v>
                </c:pt>
              </c:strCache>
            </c:strRef>
          </c:cat>
          <c:val>
            <c:numRef>
              <c:f>الثالث!$G$3:$G$17</c:f>
              <c:numCache>
                <c:formatCode>General</c:formatCode>
                <c:ptCount val="15"/>
                <c:pt idx="0">
                  <c:v>1</c:v>
                </c:pt>
                <c:pt idx="1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5962752"/>
        <c:axId val="127015104"/>
      </c:barChart>
      <c:catAx>
        <c:axId val="125962752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015104"/>
        <c:crosses val="autoZero"/>
        <c:auto val="1"/>
        <c:lblAlgn val="ctr"/>
        <c:lblOffset val="100"/>
        <c:noMultiLvlLbl val="0"/>
      </c:catAx>
      <c:valAx>
        <c:axId val="127015104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5962752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08d8bc70-065c-4f3a-8d82-0aef58a88abf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الثالث!$C$2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الثالث!$C$18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1"/>
          <c:order val="1"/>
          <c:tx>
            <c:strRef>
              <c:f>الثالث!$D$2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الثالث!$D$18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2"/>
          <c:order val="2"/>
          <c:tx>
            <c:strRef>
              <c:f>الثالث!$E$2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الثالث!$E$18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</c:ser>
        <c:ser>
          <c:idx val="3"/>
          <c:order val="3"/>
          <c:tx>
            <c:strRef>
              <c:f>الثالث!$F$2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الثالث!$F$18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4"/>
          <c:order val="4"/>
          <c:tx>
            <c:strRef>
              <c:f>الثالث!$G$2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الثالث!$B$18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الثالث!$G$18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40224"/>
        <c:axId val="127132224"/>
      </c:barChart>
      <c:catAx>
        <c:axId val="12594022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132224"/>
        <c:crosses val="autoZero"/>
        <c:auto val="1"/>
        <c:lblAlgn val="ctr"/>
        <c:lblOffset val="100"/>
        <c:noMultiLvlLbl val="0"/>
      </c:catAx>
      <c:valAx>
        <c:axId val="127132224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594022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3c8f1f82-7519-4504-ae62-08297b48c8d5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الثالث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الثالث!$L$2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الثالث!$L$18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الثالث!$M$18:$O$18</c:f>
              <c:numCache>
                <c:formatCode>0.00%</c:formatCode>
                <c:ptCount val="3"/>
                <c:pt idx="0">
                  <c:v>0.266666666666667</c:v>
                </c:pt>
                <c:pt idx="1">
                  <c:v>0.466666666666667</c:v>
                </c:pt>
                <c:pt idx="2">
                  <c:v>0.266666666666667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b378876-d8bd-4f63-b5bb-ac5b02b9b3d1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الرابع!$C$2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الرابع!$B$3:$B$17</c:f>
              <c:strCache>
                <c:ptCount val="15"/>
                <c:pt idx="0">
                  <c:v>الرابع / 1</c:v>
                </c:pt>
                <c:pt idx="1">
                  <c:v>الرابع / 2</c:v>
                </c:pt>
                <c:pt idx="2">
                  <c:v>الرابع / 3</c:v>
                </c:pt>
                <c:pt idx="3">
                  <c:v>الرابع / 4</c:v>
                </c:pt>
                <c:pt idx="4">
                  <c:v>الرابع / 5</c:v>
                </c:pt>
                <c:pt idx="5">
                  <c:v>الرابع / 6</c:v>
                </c:pt>
                <c:pt idx="6">
                  <c:v>الرابع / 7</c:v>
                </c:pt>
                <c:pt idx="7">
                  <c:v>الرابع / 8</c:v>
                </c:pt>
                <c:pt idx="8">
                  <c:v>الرابع / 9</c:v>
                </c:pt>
                <c:pt idx="9">
                  <c:v>الرابع / 10</c:v>
                </c:pt>
                <c:pt idx="10">
                  <c:v>الرابع / 11</c:v>
                </c:pt>
                <c:pt idx="11">
                  <c:v>الرابع / 12</c:v>
                </c:pt>
                <c:pt idx="12">
                  <c:v>الرابع / 13</c:v>
                </c:pt>
                <c:pt idx="13">
                  <c:v>الرابع / 14</c:v>
                </c:pt>
                <c:pt idx="14">
                  <c:v>الرابع / 15</c:v>
                </c:pt>
              </c:strCache>
            </c:strRef>
          </c:cat>
          <c:val>
            <c:numRef>
              <c:f>الرابع!$C$3:$C$17</c:f>
              <c:numCache>
                <c:formatCode>General</c:formatCode>
                <c:ptCount val="15"/>
              </c:numCache>
            </c:numRef>
          </c:val>
        </c:ser>
        <c:ser>
          <c:idx val="1"/>
          <c:order val="1"/>
          <c:tx>
            <c:strRef>
              <c:f>الرابع!$D$2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الرابع!$B$3:$B$17</c:f>
              <c:strCache>
                <c:ptCount val="15"/>
                <c:pt idx="0">
                  <c:v>الرابع / 1</c:v>
                </c:pt>
                <c:pt idx="1">
                  <c:v>الرابع / 2</c:v>
                </c:pt>
                <c:pt idx="2">
                  <c:v>الرابع / 3</c:v>
                </c:pt>
                <c:pt idx="3">
                  <c:v>الرابع / 4</c:v>
                </c:pt>
                <c:pt idx="4">
                  <c:v>الرابع / 5</c:v>
                </c:pt>
                <c:pt idx="5">
                  <c:v>الرابع / 6</c:v>
                </c:pt>
                <c:pt idx="6">
                  <c:v>الرابع / 7</c:v>
                </c:pt>
                <c:pt idx="7">
                  <c:v>الرابع / 8</c:v>
                </c:pt>
                <c:pt idx="8">
                  <c:v>الرابع / 9</c:v>
                </c:pt>
                <c:pt idx="9">
                  <c:v>الرابع / 10</c:v>
                </c:pt>
                <c:pt idx="10">
                  <c:v>الرابع / 11</c:v>
                </c:pt>
                <c:pt idx="11">
                  <c:v>الرابع / 12</c:v>
                </c:pt>
                <c:pt idx="12">
                  <c:v>الرابع / 13</c:v>
                </c:pt>
                <c:pt idx="13">
                  <c:v>الرابع / 14</c:v>
                </c:pt>
                <c:pt idx="14">
                  <c:v>الرابع / 15</c:v>
                </c:pt>
              </c:strCache>
            </c:strRef>
          </c:cat>
          <c:val>
            <c:numRef>
              <c:f>الرابع!$D$3:$D$17</c:f>
              <c:numCache>
                <c:formatCode>General</c:formatCode>
                <c:ptCount val="15"/>
              </c:numCache>
            </c:numRef>
          </c:val>
        </c:ser>
        <c:ser>
          <c:idx val="2"/>
          <c:order val="2"/>
          <c:tx>
            <c:strRef>
              <c:f>الرابع!$E$2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الرابع!$B$3:$B$17</c:f>
              <c:strCache>
                <c:ptCount val="15"/>
                <c:pt idx="0">
                  <c:v>الرابع / 1</c:v>
                </c:pt>
                <c:pt idx="1">
                  <c:v>الرابع / 2</c:v>
                </c:pt>
                <c:pt idx="2">
                  <c:v>الرابع / 3</c:v>
                </c:pt>
                <c:pt idx="3">
                  <c:v>الرابع / 4</c:v>
                </c:pt>
                <c:pt idx="4">
                  <c:v>الرابع / 5</c:v>
                </c:pt>
                <c:pt idx="5">
                  <c:v>الرابع / 6</c:v>
                </c:pt>
                <c:pt idx="6">
                  <c:v>الرابع / 7</c:v>
                </c:pt>
                <c:pt idx="7">
                  <c:v>الرابع / 8</c:v>
                </c:pt>
                <c:pt idx="8">
                  <c:v>الرابع / 9</c:v>
                </c:pt>
                <c:pt idx="9">
                  <c:v>الرابع / 10</c:v>
                </c:pt>
                <c:pt idx="10">
                  <c:v>الرابع / 11</c:v>
                </c:pt>
                <c:pt idx="11">
                  <c:v>الرابع / 12</c:v>
                </c:pt>
                <c:pt idx="12">
                  <c:v>الرابع / 13</c:v>
                </c:pt>
                <c:pt idx="13">
                  <c:v>الرابع / 14</c:v>
                </c:pt>
                <c:pt idx="14">
                  <c:v>الرابع / 15</c:v>
                </c:pt>
              </c:strCache>
            </c:strRef>
          </c:cat>
          <c:val>
            <c:numRef>
              <c:f>الرابع!$E$3:$E$17</c:f>
              <c:numCache>
                <c:formatCode>General</c:formatCode>
                <c:ptCount val="15"/>
              </c:numCache>
            </c:numRef>
          </c:val>
        </c:ser>
        <c:ser>
          <c:idx val="3"/>
          <c:order val="3"/>
          <c:tx>
            <c:strRef>
              <c:f>الرابع!$F$2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الرابع!$B$3:$B$17</c:f>
              <c:strCache>
                <c:ptCount val="15"/>
                <c:pt idx="0">
                  <c:v>الرابع / 1</c:v>
                </c:pt>
                <c:pt idx="1">
                  <c:v>الرابع / 2</c:v>
                </c:pt>
                <c:pt idx="2">
                  <c:v>الرابع / 3</c:v>
                </c:pt>
                <c:pt idx="3">
                  <c:v>الرابع / 4</c:v>
                </c:pt>
                <c:pt idx="4">
                  <c:v>الرابع / 5</c:v>
                </c:pt>
                <c:pt idx="5">
                  <c:v>الرابع / 6</c:v>
                </c:pt>
                <c:pt idx="6">
                  <c:v>الرابع / 7</c:v>
                </c:pt>
                <c:pt idx="7">
                  <c:v>الرابع / 8</c:v>
                </c:pt>
                <c:pt idx="8">
                  <c:v>الرابع / 9</c:v>
                </c:pt>
                <c:pt idx="9">
                  <c:v>الرابع / 10</c:v>
                </c:pt>
                <c:pt idx="10">
                  <c:v>الرابع / 11</c:v>
                </c:pt>
                <c:pt idx="11">
                  <c:v>الرابع / 12</c:v>
                </c:pt>
                <c:pt idx="12">
                  <c:v>الرابع / 13</c:v>
                </c:pt>
                <c:pt idx="13">
                  <c:v>الرابع / 14</c:v>
                </c:pt>
                <c:pt idx="14">
                  <c:v>الرابع / 15</c:v>
                </c:pt>
              </c:strCache>
            </c:strRef>
          </c:cat>
          <c:val>
            <c:numRef>
              <c:f>الرابع!$F$3:$F$17</c:f>
              <c:numCache>
                <c:formatCode>General</c:formatCode>
                <c:ptCount val="15"/>
              </c:numCache>
            </c:numRef>
          </c:val>
        </c:ser>
        <c:ser>
          <c:idx val="4"/>
          <c:order val="4"/>
          <c:tx>
            <c:strRef>
              <c:f>الرابع!$G$2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الرابع!$B$3:$B$17</c:f>
              <c:strCache>
                <c:ptCount val="15"/>
                <c:pt idx="0">
                  <c:v>الرابع / 1</c:v>
                </c:pt>
                <c:pt idx="1">
                  <c:v>الرابع / 2</c:v>
                </c:pt>
                <c:pt idx="2">
                  <c:v>الرابع / 3</c:v>
                </c:pt>
                <c:pt idx="3">
                  <c:v>الرابع / 4</c:v>
                </c:pt>
                <c:pt idx="4">
                  <c:v>الرابع / 5</c:v>
                </c:pt>
                <c:pt idx="5">
                  <c:v>الرابع / 6</c:v>
                </c:pt>
                <c:pt idx="6">
                  <c:v>الرابع / 7</c:v>
                </c:pt>
                <c:pt idx="7">
                  <c:v>الرابع / 8</c:v>
                </c:pt>
                <c:pt idx="8">
                  <c:v>الرابع / 9</c:v>
                </c:pt>
                <c:pt idx="9">
                  <c:v>الرابع / 10</c:v>
                </c:pt>
                <c:pt idx="10">
                  <c:v>الرابع / 11</c:v>
                </c:pt>
                <c:pt idx="11">
                  <c:v>الرابع / 12</c:v>
                </c:pt>
                <c:pt idx="12">
                  <c:v>الرابع / 13</c:v>
                </c:pt>
                <c:pt idx="13">
                  <c:v>الرابع / 14</c:v>
                </c:pt>
                <c:pt idx="14">
                  <c:v>الرابع / 15</c:v>
                </c:pt>
              </c:strCache>
            </c:strRef>
          </c:cat>
          <c:val>
            <c:numRef>
              <c:f>الرابع!$G$3:$G$17</c:f>
              <c:numCache>
                <c:formatCode>General</c:formatCode>
                <c:ptCount val="1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7997952"/>
        <c:axId val="127135680"/>
      </c:barChart>
      <c:catAx>
        <c:axId val="127997952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135680"/>
        <c:crosses val="autoZero"/>
        <c:auto val="1"/>
        <c:lblAlgn val="ctr"/>
        <c:lblOffset val="100"/>
        <c:noMultiLvlLbl val="0"/>
      </c:catAx>
      <c:valAx>
        <c:axId val="127135680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7997952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f5dc13e-cc57-41c2-8476-f6363fb8aa44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الرابع!$C$2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الرابع!$C$18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1"/>
          <c:order val="1"/>
          <c:tx>
            <c:strRef>
              <c:f>الرابع!$D$2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الرابع!$D$18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2"/>
          <c:order val="2"/>
          <c:tx>
            <c:strRef>
              <c:f>الرابع!$E$2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الرابع!$E$18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3"/>
          <c:order val="3"/>
          <c:tx>
            <c:strRef>
              <c:f>الرابع!$F$2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الرابع!$F$18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4"/>
          <c:order val="4"/>
          <c:tx>
            <c:strRef>
              <c:f>الرابع!$G$2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الرابع!$B$18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الرابع!$G$18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998976"/>
        <c:axId val="127137984"/>
      </c:barChart>
      <c:catAx>
        <c:axId val="12799897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137984"/>
        <c:crosses val="autoZero"/>
        <c:auto val="1"/>
        <c:lblAlgn val="ctr"/>
        <c:lblOffset val="100"/>
        <c:noMultiLvlLbl val="0"/>
      </c:catAx>
      <c:valAx>
        <c:axId val="127137984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7998976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b332720d-ba9f-45dd-8a54-cf53b5f07d30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الرابع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الرابع!$L$2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الرابع!$L$18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الرابع!$M$18:$O$18</c:f>
              <c:numCache>
                <c:formatCode>0.00%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67aeb7b-e85c-42be-a119-7c76392470ca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الخامس!$C$2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الخامس!$B$3:$B$22</c:f>
              <c:strCache>
                <c:ptCount val="20"/>
                <c:pt idx="0">
                  <c:v>الخامس / 1</c:v>
                </c:pt>
                <c:pt idx="1">
                  <c:v>الخامس / 2</c:v>
                </c:pt>
                <c:pt idx="2">
                  <c:v>الخامس / 3</c:v>
                </c:pt>
                <c:pt idx="3">
                  <c:v>الخامس / 4</c:v>
                </c:pt>
                <c:pt idx="4">
                  <c:v>الخامس / 5</c:v>
                </c:pt>
                <c:pt idx="5">
                  <c:v>الخامس / 6</c:v>
                </c:pt>
                <c:pt idx="6">
                  <c:v>الخامس / 7</c:v>
                </c:pt>
                <c:pt idx="7">
                  <c:v>الخامس / 8</c:v>
                </c:pt>
                <c:pt idx="8">
                  <c:v>الخامس / 9</c:v>
                </c:pt>
                <c:pt idx="9">
                  <c:v>الخامس / 10</c:v>
                </c:pt>
                <c:pt idx="10">
                  <c:v>الخامس / 11</c:v>
                </c:pt>
                <c:pt idx="11">
                  <c:v>الخامس / 12</c:v>
                </c:pt>
                <c:pt idx="12">
                  <c:v>الخامس / 13</c:v>
                </c:pt>
                <c:pt idx="13">
                  <c:v>الخامس / 14</c:v>
                </c:pt>
                <c:pt idx="14">
                  <c:v>الخامس / 15</c:v>
                </c:pt>
                <c:pt idx="15">
                  <c:v>الخامس / 16</c:v>
                </c:pt>
                <c:pt idx="16">
                  <c:v>الخامس / 17</c:v>
                </c:pt>
                <c:pt idx="17">
                  <c:v>الخامس / 18</c:v>
                </c:pt>
                <c:pt idx="18">
                  <c:v>الخامس / 19</c:v>
                </c:pt>
                <c:pt idx="19">
                  <c:v>الخامس / 20</c:v>
                </c:pt>
              </c:strCache>
            </c:strRef>
          </c:cat>
          <c:val>
            <c:numRef>
              <c:f>الخامس!$C$3:$C$22</c:f>
              <c:numCache>
                <c:formatCode>General</c:formatCode>
                <c:ptCount val="20"/>
                <c:pt idx="0">
                  <c:v>4</c:v>
                </c:pt>
                <c:pt idx="19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الخامس!$D$2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الخامس!$B$3:$B$22</c:f>
              <c:strCache>
                <c:ptCount val="20"/>
                <c:pt idx="0">
                  <c:v>الخامس / 1</c:v>
                </c:pt>
                <c:pt idx="1">
                  <c:v>الخامس / 2</c:v>
                </c:pt>
                <c:pt idx="2">
                  <c:v>الخامس / 3</c:v>
                </c:pt>
                <c:pt idx="3">
                  <c:v>الخامس / 4</c:v>
                </c:pt>
                <c:pt idx="4">
                  <c:v>الخامس / 5</c:v>
                </c:pt>
                <c:pt idx="5">
                  <c:v>الخامس / 6</c:v>
                </c:pt>
                <c:pt idx="6">
                  <c:v>الخامس / 7</c:v>
                </c:pt>
                <c:pt idx="7">
                  <c:v>الخامس / 8</c:v>
                </c:pt>
                <c:pt idx="8">
                  <c:v>الخامس / 9</c:v>
                </c:pt>
                <c:pt idx="9">
                  <c:v>الخامس / 10</c:v>
                </c:pt>
                <c:pt idx="10">
                  <c:v>الخامس / 11</c:v>
                </c:pt>
                <c:pt idx="11">
                  <c:v>الخامس / 12</c:v>
                </c:pt>
                <c:pt idx="12">
                  <c:v>الخامس / 13</c:v>
                </c:pt>
                <c:pt idx="13">
                  <c:v>الخامس / 14</c:v>
                </c:pt>
                <c:pt idx="14">
                  <c:v>الخامس / 15</c:v>
                </c:pt>
                <c:pt idx="15">
                  <c:v>الخامس / 16</c:v>
                </c:pt>
                <c:pt idx="16">
                  <c:v>الخامس / 17</c:v>
                </c:pt>
                <c:pt idx="17">
                  <c:v>الخامس / 18</c:v>
                </c:pt>
                <c:pt idx="18">
                  <c:v>الخامس / 19</c:v>
                </c:pt>
                <c:pt idx="19">
                  <c:v>الخامس / 20</c:v>
                </c:pt>
              </c:strCache>
            </c:strRef>
          </c:cat>
          <c:val>
            <c:numRef>
              <c:f>الخامس!$D$3:$D$22</c:f>
              <c:numCache>
                <c:formatCode>General</c:formatCode>
                <c:ptCount val="20"/>
                <c:pt idx="0">
                  <c:v>3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الخامس!$E$2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الخامس!$B$3:$B$22</c:f>
              <c:strCache>
                <c:ptCount val="20"/>
                <c:pt idx="0">
                  <c:v>الخامس / 1</c:v>
                </c:pt>
                <c:pt idx="1">
                  <c:v>الخامس / 2</c:v>
                </c:pt>
                <c:pt idx="2">
                  <c:v>الخامس / 3</c:v>
                </c:pt>
                <c:pt idx="3">
                  <c:v>الخامس / 4</c:v>
                </c:pt>
                <c:pt idx="4">
                  <c:v>الخامس / 5</c:v>
                </c:pt>
                <c:pt idx="5">
                  <c:v>الخامس / 6</c:v>
                </c:pt>
                <c:pt idx="6">
                  <c:v>الخامس / 7</c:v>
                </c:pt>
                <c:pt idx="7">
                  <c:v>الخامس / 8</c:v>
                </c:pt>
                <c:pt idx="8">
                  <c:v>الخامس / 9</c:v>
                </c:pt>
                <c:pt idx="9">
                  <c:v>الخامس / 10</c:v>
                </c:pt>
                <c:pt idx="10">
                  <c:v>الخامس / 11</c:v>
                </c:pt>
                <c:pt idx="11">
                  <c:v>الخامس / 12</c:v>
                </c:pt>
                <c:pt idx="12">
                  <c:v>الخامس / 13</c:v>
                </c:pt>
                <c:pt idx="13">
                  <c:v>الخامس / 14</c:v>
                </c:pt>
                <c:pt idx="14">
                  <c:v>الخامس / 15</c:v>
                </c:pt>
                <c:pt idx="15">
                  <c:v>الخامس / 16</c:v>
                </c:pt>
                <c:pt idx="16">
                  <c:v>الخامس / 17</c:v>
                </c:pt>
                <c:pt idx="17">
                  <c:v>الخامس / 18</c:v>
                </c:pt>
                <c:pt idx="18">
                  <c:v>الخامس / 19</c:v>
                </c:pt>
                <c:pt idx="19">
                  <c:v>الخامس / 20</c:v>
                </c:pt>
              </c:strCache>
            </c:strRef>
          </c:cat>
          <c:val>
            <c:numRef>
              <c:f>الخامس!$E$3:$E$22</c:f>
              <c:numCache>
                <c:formatCode>General</c:formatCode>
                <c:ptCount val="20"/>
                <c:pt idx="0">
                  <c:v>2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الخامس!$F$2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الخامس!$B$3:$B$22</c:f>
              <c:strCache>
                <c:ptCount val="20"/>
                <c:pt idx="0">
                  <c:v>الخامس / 1</c:v>
                </c:pt>
                <c:pt idx="1">
                  <c:v>الخامس / 2</c:v>
                </c:pt>
                <c:pt idx="2">
                  <c:v>الخامس / 3</c:v>
                </c:pt>
                <c:pt idx="3">
                  <c:v>الخامس / 4</c:v>
                </c:pt>
                <c:pt idx="4">
                  <c:v>الخامس / 5</c:v>
                </c:pt>
                <c:pt idx="5">
                  <c:v>الخامس / 6</c:v>
                </c:pt>
                <c:pt idx="6">
                  <c:v>الخامس / 7</c:v>
                </c:pt>
                <c:pt idx="7">
                  <c:v>الخامس / 8</c:v>
                </c:pt>
                <c:pt idx="8">
                  <c:v>الخامس / 9</c:v>
                </c:pt>
                <c:pt idx="9">
                  <c:v>الخامس / 10</c:v>
                </c:pt>
                <c:pt idx="10">
                  <c:v>الخامس / 11</c:v>
                </c:pt>
                <c:pt idx="11">
                  <c:v>الخامس / 12</c:v>
                </c:pt>
                <c:pt idx="12">
                  <c:v>الخامس / 13</c:v>
                </c:pt>
                <c:pt idx="13">
                  <c:v>الخامس / 14</c:v>
                </c:pt>
                <c:pt idx="14">
                  <c:v>الخامس / 15</c:v>
                </c:pt>
                <c:pt idx="15">
                  <c:v>الخامس / 16</c:v>
                </c:pt>
                <c:pt idx="16">
                  <c:v>الخامس / 17</c:v>
                </c:pt>
                <c:pt idx="17">
                  <c:v>الخامس / 18</c:v>
                </c:pt>
                <c:pt idx="18">
                  <c:v>الخامس / 19</c:v>
                </c:pt>
                <c:pt idx="19">
                  <c:v>الخامس / 20</c:v>
                </c:pt>
              </c:strCache>
            </c:strRef>
          </c:cat>
          <c:val>
            <c:numRef>
              <c:f>الخامس!$F$3:$F$22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الخامس!$G$2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الخامس!$B$3:$B$22</c:f>
              <c:strCache>
                <c:ptCount val="20"/>
                <c:pt idx="0">
                  <c:v>الخامس / 1</c:v>
                </c:pt>
                <c:pt idx="1">
                  <c:v>الخامس / 2</c:v>
                </c:pt>
                <c:pt idx="2">
                  <c:v>الخامس / 3</c:v>
                </c:pt>
                <c:pt idx="3">
                  <c:v>الخامس / 4</c:v>
                </c:pt>
                <c:pt idx="4">
                  <c:v>الخامس / 5</c:v>
                </c:pt>
                <c:pt idx="5">
                  <c:v>الخامس / 6</c:v>
                </c:pt>
                <c:pt idx="6">
                  <c:v>الخامس / 7</c:v>
                </c:pt>
                <c:pt idx="7">
                  <c:v>الخامس / 8</c:v>
                </c:pt>
                <c:pt idx="8">
                  <c:v>الخامس / 9</c:v>
                </c:pt>
                <c:pt idx="9">
                  <c:v>الخامس / 10</c:v>
                </c:pt>
                <c:pt idx="10">
                  <c:v>الخامس / 11</c:v>
                </c:pt>
                <c:pt idx="11">
                  <c:v>الخامس / 12</c:v>
                </c:pt>
                <c:pt idx="12">
                  <c:v>الخامس / 13</c:v>
                </c:pt>
                <c:pt idx="13">
                  <c:v>الخامس / 14</c:v>
                </c:pt>
                <c:pt idx="14">
                  <c:v>الخامس / 15</c:v>
                </c:pt>
                <c:pt idx="15">
                  <c:v>الخامس / 16</c:v>
                </c:pt>
                <c:pt idx="16">
                  <c:v>الخامس / 17</c:v>
                </c:pt>
                <c:pt idx="17">
                  <c:v>الخامس / 18</c:v>
                </c:pt>
                <c:pt idx="18">
                  <c:v>الخامس / 19</c:v>
                </c:pt>
                <c:pt idx="19">
                  <c:v>الخامس / 20</c:v>
                </c:pt>
              </c:strCache>
            </c:strRef>
          </c:cat>
          <c:val>
            <c:numRef>
              <c:f>الخامس!$G$3:$G$22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7601664"/>
        <c:axId val="127977152"/>
      </c:barChart>
      <c:catAx>
        <c:axId val="12760166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977152"/>
        <c:crosses val="autoZero"/>
        <c:auto val="1"/>
        <c:lblAlgn val="ctr"/>
        <c:lblOffset val="100"/>
        <c:noMultiLvlLbl val="0"/>
      </c:catAx>
      <c:valAx>
        <c:axId val="127977152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760166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397deb23-a47a-4622-b3de-79dd204f89aa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الخامس!$C$2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الخامس!$C$23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</c:ser>
        <c:ser>
          <c:idx val="1"/>
          <c:order val="1"/>
          <c:tx>
            <c:strRef>
              <c:f>الخامس!$D$2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الخامس!$D$23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</c:ser>
        <c:ser>
          <c:idx val="2"/>
          <c:order val="2"/>
          <c:tx>
            <c:strRef>
              <c:f>الخامس!$E$2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الخامس!$E$23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3"/>
          <c:order val="3"/>
          <c:tx>
            <c:strRef>
              <c:f>الخامس!$F$2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الخامس!$F$23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4"/>
          <c:order val="4"/>
          <c:tx>
            <c:strRef>
              <c:f>الخامس!$G$2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الخامس!$B$23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الخامس!$G$23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600640"/>
        <c:axId val="127979456"/>
      </c:barChart>
      <c:catAx>
        <c:axId val="127600640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7979456"/>
        <c:crosses val="autoZero"/>
        <c:auto val="1"/>
        <c:lblAlgn val="ctr"/>
        <c:lblOffset val="100"/>
        <c:noMultiLvlLbl val="0"/>
      </c:catAx>
      <c:valAx>
        <c:axId val="127979456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7600640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30719f40-46ed-4e5d-aca2-a0f11da01d83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الخامس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الخامس!$L$2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الخامس!$L$23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الخامس!$M$23:$O$23</c:f>
              <c:numCache>
                <c:formatCode>0.00%</c:formatCode>
                <c:ptCount val="3"/>
                <c:pt idx="0">
                  <c:v>0.5625</c:v>
                </c:pt>
                <c:pt idx="1">
                  <c:v>0.1875</c:v>
                </c:pt>
                <c:pt idx="2">
                  <c:v>0.25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f830984-8d10-4c3b-b086-50223fce6b98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السادس!$C$2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السادس!$B$3:$B$22</c:f>
              <c:strCache>
                <c:ptCount val="20"/>
                <c:pt idx="0">
                  <c:v>السادس / 1</c:v>
                </c:pt>
                <c:pt idx="1">
                  <c:v>السادس / 2</c:v>
                </c:pt>
                <c:pt idx="2">
                  <c:v>السادس / 3</c:v>
                </c:pt>
                <c:pt idx="3">
                  <c:v>السادس / 4</c:v>
                </c:pt>
                <c:pt idx="4">
                  <c:v>السادس / 5</c:v>
                </c:pt>
                <c:pt idx="5">
                  <c:v>السادس / 6</c:v>
                </c:pt>
                <c:pt idx="6">
                  <c:v>السادس / 7</c:v>
                </c:pt>
                <c:pt idx="7">
                  <c:v>السادس / 8</c:v>
                </c:pt>
                <c:pt idx="8">
                  <c:v>السادس / 9</c:v>
                </c:pt>
                <c:pt idx="9">
                  <c:v>السادس / 10</c:v>
                </c:pt>
                <c:pt idx="10">
                  <c:v>السادس / 11</c:v>
                </c:pt>
                <c:pt idx="11">
                  <c:v>السادس / 12</c:v>
                </c:pt>
                <c:pt idx="12">
                  <c:v>السادس / 13</c:v>
                </c:pt>
                <c:pt idx="13">
                  <c:v>السادس / 14</c:v>
                </c:pt>
                <c:pt idx="14">
                  <c:v>السادس / 15</c:v>
                </c:pt>
                <c:pt idx="15">
                  <c:v>السادس / 16</c:v>
                </c:pt>
                <c:pt idx="16">
                  <c:v>السادس / 17</c:v>
                </c:pt>
                <c:pt idx="17">
                  <c:v>السادس / 18</c:v>
                </c:pt>
                <c:pt idx="18">
                  <c:v>السادس / 19</c:v>
                </c:pt>
                <c:pt idx="19">
                  <c:v>السادس / 20</c:v>
                </c:pt>
              </c:strCache>
            </c:strRef>
          </c:cat>
          <c:val>
            <c:numRef>
              <c:f>السادس!$C$3:$C$22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السادس!$D$2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السادس!$B$3:$B$22</c:f>
              <c:strCache>
                <c:ptCount val="20"/>
                <c:pt idx="0">
                  <c:v>السادس / 1</c:v>
                </c:pt>
                <c:pt idx="1">
                  <c:v>السادس / 2</c:v>
                </c:pt>
                <c:pt idx="2">
                  <c:v>السادس / 3</c:v>
                </c:pt>
                <c:pt idx="3">
                  <c:v>السادس / 4</c:v>
                </c:pt>
                <c:pt idx="4">
                  <c:v>السادس / 5</c:v>
                </c:pt>
                <c:pt idx="5">
                  <c:v>السادس / 6</c:v>
                </c:pt>
                <c:pt idx="6">
                  <c:v>السادس / 7</c:v>
                </c:pt>
                <c:pt idx="7">
                  <c:v>السادس / 8</c:v>
                </c:pt>
                <c:pt idx="8">
                  <c:v>السادس / 9</c:v>
                </c:pt>
                <c:pt idx="9">
                  <c:v>السادس / 10</c:v>
                </c:pt>
                <c:pt idx="10">
                  <c:v>السادس / 11</c:v>
                </c:pt>
                <c:pt idx="11">
                  <c:v>السادس / 12</c:v>
                </c:pt>
                <c:pt idx="12">
                  <c:v>السادس / 13</c:v>
                </c:pt>
                <c:pt idx="13">
                  <c:v>السادس / 14</c:v>
                </c:pt>
                <c:pt idx="14">
                  <c:v>السادس / 15</c:v>
                </c:pt>
                <c:pt idx="15">
                  <c:v>السادس / 16</c:v>
                </c:pt>
                <c:pt idx="16">
                  <c:v>السادس / 17</c:v>
                </c:pt>
                <c:pt idx="17">
                  <c:v>السادس / 18</c:v>
                </c:pt>
                <c:pt idx="18">
                  <c:v>السادس / 19</c:v>
                </c:pt>
                <c:pt idx="19">
                  <c:v>السادس / 20</c:v>
                </c:pt>
              </c:strCache>
            </c:strRef>
          </c:cat>
          <c:val>
            <c:numRef>
              <c:f>السادس!$D$3:$D$22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السادس!$E$2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السادس!$B$3:$B$22</c:f>
              <c:strCache>
                <c:ptCount val="20"/>
                <c:pt idx="0">
                  <c:v>السادس / 1</c:v>
                </c:pt>
                <c:pt idx="1">
                  <c:v>السادس / 2</c:v>
                </c:pt>
                <c:pt idx="2">
                  <c:v>السادس / 3</c:v>
                </c:pt>
                <c:pt idx="3">
                  <c:v>السادس / 4</c:v>
                </c:pt>
                <c:pt idx="4">
                  <c:v>السادس / 5</c:v>
                </c:pt>
                <c:pt idx="5">
                  <c:v>السادس / 6</c:v>
                </c:pt>
                <c:pt idx="6">
                  <c:v>السادس / 7</c:v>
                </c:pt>
                <c:pt idx="7">
                  <c:v>السادس / 8</c:v>
                </c:pt>
                <c:pt idx="8">
                  <c:v>السادس / 9</c:v>
                </c:pt>
                <c:pt idx="9">
                  <c:v>السادس / 10</c:v>
                </c:pt>
                <c:pt idx="10">
                  <c:v>السادس / 11</c:v>
                </c:pt>
                <c:pt idx="11">
                  <c:v>السادس / 12</c:v>
                </c:pt>
                <c:pt idx="12">
                  <c:v>السادس / 13</c:v>
                </c:pt>
                <c:pt idx="13">
                  <c:v>السادس / 14</c:v>
                </c:pt>
                <c:pt idx="14">
                  <c:v>السادس / 15</c:v>
                </c:pt>
                <c:pt idx="15">
                  <c:v>السادس / 16</c:v>
                </c:pt>
                <c:pt idx="16">
                  <c:v>السادس / 17</c:v>
                </c:pt>
                <c:pt idx="17">
                  <c:v>السادس / 18</c:v>
                </c:pt>
                <c:pt idx="18">
                  <c:v>السادس / 19</c:v>
                </c:pt>
                <c:pt idx="19">
                  <c:v>السادس / 20</c:v>
                </c:pt>
              </c:strCache>
            </c:strRef>
          </c:cat>
          <c:val>
            <c:numRef>
              <c:f>السادس!$E$3:$E$22</c:f>
              <c:numCache>
                <c:formatCode>General</c:formatCode>
                <c:ptCount val="20"/>
                <c:pt idx="0">
                  <c:v>2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السادس!$F$2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السادس!$B$3:$B$22</c:f>
              <c:strCache>
                <c:ptCount val="20"/>
                <c:pt idx="0">
                  <c:v>السادس / 1</c:v>
                </c:pt>
                <c:pt idx="1">
                  <c:v>السادس / 2</c:v>
                </c:pt>
                <c:pt idx="2">
                  <c:v>السادس / 3</c:v>
                </c:pt>
                <c:pt idx="3">
                  <c:v>السادس / 4</c:v>
                </c:pt>
                <c:pt idx="4">
                  <c:v>السادس / 5</c:v>
                </c:pt>
                <c:pt idx="5">
                  <c:v>السادس / 6</c:v>
                </c:pt>
                <c:pt idx="6">
                  <c:v>السادس / 7</c:v>
                </c:pt>
                <c:pt idx="7">
                  <c:v>السادس / 8</c:v>
                </c:pt>
                <c:pt idx="8">
                  <c:v>السادس / 9</c:v>
                </c:pt>
                <c:pt idx="9">
                  <c:v>السادس / 10</c:v>
                </c:pt>
                <c:pt idx="10">
                  <c:v>السادس / 11</c:v>
                </c:pt>
                <c:pt idx="11">
                  <c:v>السادس / 12</c:v>
                </c:pt>
                <c:pt idx="12">
                  <c:v>السادس / 13</c:v>
                </c:pt>
                <c:pt idx="13">
                  <c:v>السادس / 14</c:v>
                </c:pt>
                <c:pt idx="14">
                  <c:v>السادس / 15</c:v>
                </c:pt>
                <c:pt idx="15">
                  <c:v>السادس / 16</c:v>
                </c:pt>
                <c:pt idx="16">
                  <c:v>السادس / 17</c:v>
                </c:pt>
                <c:pt idx="17">
                  <c:v>السادس / 18</c:v>
                </c:pt>
                <c:pt idx="18">
                  <c:v>السادس / 19</c:v>
                </c:pt>
                <c:pt idx="19">
                  <c:v>السادس / 20</c:v>
                </c:pt>
              </c:strCache>
            </c:strRef>
          </c:cat>
          <c:val>
            <c:numRef>
              <c:f>السادس!$F$3:$F$22</c:f>
              <c:numCache>
                <c:formatCode>General</c:formatCode>
                <c:ptCount val="20"/>
                <c:pt idx="0">
                  <c:v>3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السادس!$G$2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السادس!$B$3:$B$22</c:f>
              <c:strCache>
                <c:ptCount val="20"/>
                <c:pt idx="0">
                  <c:v>السادس / 1</c:v>
                </c:pt>
                <c:pt idx="1">
                  <c:v>السادس / 2</c:v>
                </c:pt>
                <c:pt idx="2">
                  <c:v>السادس / 3</c:v>
                </c:pt>
                <c:pt idx="3">
                  <c:v>السادس / 4</c:v>
                </c:pt>
                <c:pt idx="4">
                  <c:v>السادس / 5</c:v>
                </c:pt>
                <c:pt idx="5">
                  <c:v>السادس / 6</c:v>
                </c:pt>
                <c:pt idx="6">
                  <c:v>السادس / 7</c:v>
                </c:pt>
                <c:pt idx="7">
                  <c:v>السادس / 8</c:v>
                </c:pt>
                <c:pt idx="8">
                  <c:v>السادس / 9</c:v>
                </c:pt>
                <c:pt idx="9">
                  <c:v>السادس / 10</c:v>
                </c:pt>
                <c:pt idx="10">
                  <c:v>السادس / 11</c:v>
                </c:pt>
                <c:pt idx="11">
                  <c:v>السادس / 12</c:v>
                </c:pt>
                <c:pt idx="12">
                  <c:v>السادس / 13</c:v>
                </c:pt>
                <c:pt idx="13">
                  <c:v>السادس / 14</c:v>
                </c:pt>
                <c:pt idx="14">
                  <c:v>السادس / 15</c:v>
                </c:pt>
                <c:pt idx="15">
                  <c:v>السادس / 16</c:v>
                </c:pt>
                <c:pt idx="16">
                  <c:v>السادس / 17</c:v>
                </c:pt>
                <c:pt idx="17">
                  <c:v>السادس / 18</c:v>
                </c:pt>
                <c:pt idx="18">
                  <c:v>السادس / 19</c:v>
                </c:pt>
                <c:pt idx="19">
                  <c:v>السادس / 20</c:v>
                </c:pt>
              </c:strCache>
            </c:strRef>
          </c:cat>
          <c:val>
            <c:numRef>
              <c:f>السادس!$G$3:$G$22</c:f>
              <c:numCache>
                <c:formatCode>General</c:formatCode>
                <c:ptCount val="20"/>
                <c:pt idx="0">
                  <c:v>4</c:v>
                </c:pt>
                <c:pt idx="1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701952"/>
        <c:axId val="127982912"/>
      </c:barChart>
      <c:catAx>
        <c:axId val="128701952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7982912"/>
        <c:crosses val="autoZero"/>
        <c:auto val="1"/>
        <c:lblAlgn val="ctr"/>
        <c:lblOffset val="100"/>
        <c:noMultiLvlLbl val="0"/>
      </c:catAx>
      <c:valAx>
        <c:axId val="127982912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8701952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d1b43c2f-69cd-4e10-8ece-3254ab483d18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السادس!$C$2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السادس!$C$23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1"/>
          <c:order val="1"/>
          <c:tx>
            <c:strRef>
              <c:f>السادس!$D$2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السادس!$D$23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2"/>
          <c:order val="2"/>
          <c:tx>
            <c:strRef>
              <c:f>السادس!$E$2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السادس!$E$23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3"/>
          <c:order val="3"/>
          <c:tx>
            <c:strRef>
              <c:f>السادس!$F$2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السادس!$F$23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</c:ser>
        <c:ser>
          <c:idx val="4"/>
          <c:order val="4"/>
          <c:tx>
            <c:strRef>
              <c:f>السادس!$G$2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السادس!$B$23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السادس!$G$23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702464"/>
        <c:axId val="128313024"/>
      </c:barChart>
      <c:catAx>
        <c:axId val="12870246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8313024"/>
        <c:crosses val="autoZero"/>
        <c:auto val="1"/>
        <c:lblAlgn val="ctr"/>
        <c:lblOffset val="100"/>
        <c:noMultiLvlLbl val="0"/>
      </c:catAx>
      <c:valAx>
        <c:axId val="128313024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870246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82aebb6f-32c5-4f03-9fc0-f456f91cbce2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السادس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السادس!$L$2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السادس!$L$23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السادس!$M$23:$O$23</c:f>
              <c:numCache>
                <c:formatCode>0.00%</c:formatCode>
                <c:ptCount val="3"/>
                <c:pt idx="0">
                  <c:v>0.25</c:v>
                </c:pt>
                <c:pt idx="1">
                  <c:v>0.1875</c:v>
                </c:pt>
                <c:pt idx="2">
                  <c:v>0.5625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1c889a4-1417-4571-bbce-ba1fccc09ec4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السابع!$C$2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السابع!$B$3:$B$22</c:f>
              <c:strCache>
                <c:ptCount val="20"/>
                <c:pt idx="0">
                  <c:v>السابع / 1</c:v>
                </c:pt>
                <c:pt idx="1">
                  <c:v>السابع / 2</c:v>
                </c:pt>
                <c:pt idx="2">
                  <c:v>السابع / 3</c:v>
                </c:pt>
                <c:pt idx="3">
                  <c:v>السابع / 4</c:v>
                </c:pt>
                <c:pt idx="4">
                  <c:v>السابع / 5</c:v>
                </c:pt>
                <c:pt idx="5">
                  <c:v>السابع / 6</c:v>
                </c:pt>
                <c:pt idx="6">
                  <c:v>السابع / 7</c:v>
                </c:pt>
                <c:pt idx="7">
                  <c:v>السابع / 8</c:v>
                </c:pt>
                <c:pt idx="8">
                  <c:v>السابع / 9</c:v>
                </c:pt>
                <c:pt idx="9">
                  <c:v>السابع / 10</c:v>
                </c:pt>
                <c:pt idx="10">
                  <c:v>السابع / 11</c:v>
                </c:pt>
                <c:pt idx="11">
                  <c:v>السابع / 12</c:v>
                </c:pt>
                <c:pt idx="12">
                  <c:v>السابع / 13</c:v>
                </c:pt>
                <c:pt idx="13">
                  <c:v>السابع / 14</c:v>
                </c:pt>
                <c:pt idx="14">
                  <c:v>السابع / 15</c:v>
                </c:pt>
                <c:pt idx="15">
                  <c:v>السابع / 16</c:v>
                </c:pt>
                <c:pt idx="16">
                  <c:v>السابع / 17</c:v>
                </c:pt>
                <c:pt idx="17">
                  <c:v>السابع / 18</c:v>
                </c:pt>
                <c:pt idx="18">
                  <c:v>السابع / 19</c:v>
                </c:pt>
                <c:pt idx="19">
                  <c:v>السابع / 20</c:v>
                </c:pt>
              </c:strCache>
            </c:strRef>
          </c:cat>
          <c:val>
            <c:numRef>
              <c:f>السابع!$C$3:$C$22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السابع!$D$2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eparator>,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السابع!$B$3:$B$22</c:f>
              <c:strCache>
                <c:ptCount val="20"/>
                <c:pt idx="0">
                  <c:v>السابع / 1</c:v>
                </c:pt>
                <c:pt idx="1">
                  <c:v>السابع / 2</c:v>
                </c:pt>
                <c:pt idx="2">
                  <c:v>السابع / 3</c:v>
                </c:pt>
                <c:pt idx="3">
                  <c:v>السابع / 4</c:v>
                </c:pt>
                <c:pt idx="4">
                  <c:v>السابع / 5</c:v>
                </c:pt>
                <c:pt idx="5">
                  <c:v>السابع / 6</c:v>
                </c:pt>
                <c:pt idx="6">
                  <c:v>السابع / 7</c:v>
                </c:pt>
                <c:pt idx="7">
                  <c:v>السابع / 8</c:v>
                </c:pt>
                <c:pt idx="8">
                  <c:v>السابع / 9</c:v>
                </c:pt>
                <c:pt idx="9">
                  <c:v>السابع / 10</c:v>
                </c:pt>
                <c:pt idx="10">
                  <c:v>السابع / 11</c:v>
                </c:pt>
                <c:pt idx="11">
                  <c:v>السابع / 12</c:v>
                </c:pt>
                <c:pt idx="12">
                  <c:v>السابع / 13</c:v>
                </c:pt>
                <c:pt idx="13">
                  <c:v>السابع / 14</c:v>
                </c:pt>
                <c:pt idx="14">
                  <c:v>السابع / 15</c:v>
                </c:pt>
                <c:pt idx="15">
                  <c:v>السابع / 16</c:v>
                </c:pt>
                <c:pt idx="16">
                  <c:v>السابع / 17</c:v>
                </c:pt>
                <c:pt idx="17">
                  <c:v>السابع / 18</c:v>
                </c:pt>
                <c:pt idx="18">
                  <c:v>السابع / 19</c:v>
                </c:pt>
                <c:pt idx="19">
                  <c:v>السابع / 20</c:v>
                </c:pt>
              </c:strCache>
            </c:strRef>
          </c:cat>
          <c:val>
            <c:numRef>
              <c:f>السابع!$D$3:$D$22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السابع!$E$2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السابع!$B$3:$B$22</c:f>
              <c:strCache>
                <c:ptCount val="20"/>
                <c:pt idx="0">
                  <c:v>السابع / 1</c:v>
                </c:pt>
                <c:pt idx="1">
                  <c:v>السابع / 2</c:v>
                </c:pt>
                <c:pt idx="2">
                  <c:v>السابع / 3</c:v>
                </c:pt>
                <c:pt idx="3">
                  <c:v>السابع / 4</c:v>
                </c:pt>
                <c:pt idx="4">
                  <c:v>السابع / 5</c:v>
                </c:pt>
                <c:pt idx="5">
                  <c:v>السابع / 6</c:v>
                </c:pt>
                <c:pt idx="6">
                  <c:v>السابع / 7</c:v>
                </c:pt>
                <c:pt idx="7">
                  <c:v>السابع / 8</c:v>
                </c:pt>
                <c:pt idx="8">
                  <c:v>السابع / 9</c:v>
                </c:pt>
                <c:pt idx="9">
                  <c:v>السابع / 10</c:v>
                </c:pt>
                <c:pt idx="10">
                  <c:v>السابع / 11</c:v>
                </c:pt>
                <c:pt idx="11">
                  <c:v>السابع / 12</c:v>
                </c:pt>
                <c:pt idx="12">
                  <c:v>السابع / 13</c:v>
                </c:pt>
                <c:pt idx="13">
                  <c:v>السابع / 14</c:v>
                </c:pt>
                <c:pt idx="14">
                  <c:v>السابع / 15</c:v>
                </c:pt>
                <c:pt idx="15">
                  <c:v>السابع / 16</c:v>
                </c:pt>
                <c:pt idx="16">
                  <c:v>السابع / 17</c:v>
                </c:pt>
                <c:pt idx="17">
                  <c:v>السابع / 18</c:v>
                </c:pt>
                <c:pt idx="18">
                  <c:v>السابع / 19</c:v>
                </c:pt>
                <c:pt idx="19">
                  <c:v>السابع / 20</c:v>
                </c:pt>
              </c:strCache>
            </c:strRef>
          </c:cat>
          <c:val>
            <c:numRef>
              <c:f>السابع!$E$3:$E$22</c:f>
              <c:numCache>
                <c:formatCode>General</c:formatCode>
                <c:ptCount val="20"/>
                <c:pt idx="0">
                  <c:v>6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السابع!$F$2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السابع!$B$3:$B$22</c:f>
              <c:strCache>
                <c:ptCount val="20"/>
                <c:pt idx="0">
                  <c:v>السابع / 1</c:v>
                </c:pt>
                <c:pt idx="1">
                  <c:v>السابع / 2</c:v>
                </c:pt>
                <c:pt idx="2">
                  <c:v>السابع / 3</c:v>
                </c:pt>
                <c:pt idx="3">
                  <c:v>السابع / 4</c:v>
                </c:pt>
                <c:pt idx="4">
                  <c:v>السابع / 5</c:v>
                </c:pt>
                <c:pt idx="5">
                  <c:v>السابع / 6</c:v>
                </c:pt>
                <c:pt idx="6">
                  <c:v>السابع / 7</c:v>
                </c:pt>
                <c:pt idx="7">
                  <c:v>السابع / 8</c:v>
                </c:pt>
                <c:pt idx="8">
                  <c:v>السابع / 9</c:v>
                </c:pt>
                <c:pt idx="9">
                  <c:v>السابع / 10</c:v>
                </c:pt>
                <c:pt idx="10">
                  <c:v>السابع / 11</c:v>
                </c:pt>
                <c:pt idx="11">
                  <c:v>السابع / 12</c:v>
                </c:pt>
                <c:pt idx="12">
                  <c:v>السابع / 13</c:v>
                </c:pt>
                <c:pt idx="13">
                  <c:v>السابع / 14</c:v>
                </c:pt>
                <c:pt idx="14">
                  <c:v>السابع / 15</c:v>
                </c:pt>
                <c:pt idx="15">
                  <c:v>السابع / 16</c:v>
                </c:pt>
                <c:pt idx="16">
                  <c:v>السابع / 17</c:v>
                </c:pt>
                <c:pt idx="17">
                  <c:v>السابع / 18</c:v>
                </c:pt>
                <c:pt idx="18">
                  <c:v>السابع / 19</c:v>
                </c:pt>
                <c:pt idx="19">
                  <c:v>السابع / 20</c:v>
                </c:pt>
              </c:strCache>
            </c:strRef>
          </c:cat>
          <c:val>
            <c:numRef>
              <c:f>السابع!$F$3:$F$22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السابع!$G$2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السابع!$B$3:$B$22</c:f>
              <c:strCache>
                <c:ptCount val="20"/>
                <c:pt idx="0">
                  <c:v>السابع / 1</c:v>
                </c:pt>
                <c:pt idx="1">
                  <c:v>السابع / 2</c:v>
                </c:pt>
                <c:pt idx="2">
                  <c:v>السابع / 3</c:v>
                </c:pt>
                <c:pt idx="3">
                  <c:v>السابع / 4</c:v>
                </c:pt>
                <c:pt idx="4">
                  <c:v>السابع / 5</c:v>
                </c:pt>
                <c:pt idx="5">
                  <c:v>السابع / 6</c:v>
                </c:pt>
                <c:pt idx="6">
                  <c:v>السابع / 7</c:v>
                </c:pt>
                <c:pt idx="7">
                  <c:v>السابع / 8</c:v>
                </c:pt>
                <c:pt idx="8">
                  <c:v>السابع / 9</c:v>
                </c:pt>
                <c:pt idx="9">
                  <c:v>السابع / 10</c:v>
                </c:pt>
                <c:pt idx="10">
                  <c:v>السابع / 11</c:v>
                </c:pt>
                <c:pt idx="11">
                  <c:v>السابع / 12</c:v>
                </c:pt>
                <c:pt idx="12">
                  <c:v>السابع / 13</c:v>
                </c:pt>
                <c:pt idx="13">
                  <c:v>السابع / 14</c:v>
                </c:pt>
                <c:pt idx="14">
                  <c:v>السابع / 15</c:v>
                </c:pt>
                <c:pt idx="15">
                  <c:v>السابع / 16</c:v>
                </c:pt>
                <c:pt idx="16">
                  <c:v>السابع / 17</c:v>
                </c:pt>
                <c:pt idx="17">
                  <c:v>السابع / 18</c:v>
                </c:pt>
                <c:pt idx="18">
                  <c:v>السابع / 19</c:v>
                </c:pt>
                <c:pt idx="19">
                  <c:v>السابع / 20</c:v>
                </c:pt>
              </c:strCache>
            </c:strRef>
          </c:cat>
          <c:val>
            <c:numRef>
              <c:f>السابع!$G$3:$G$22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9204736"/>
        <c:axId val="128316480"/>
      </c:barChart>
      <c:catAx>
        <c:axId val="12920473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8316480"/>
        <c:crosses val="autoZero"/>
        <c:auto val="1"/>
        <c:lblAlgn val="ctr"/>
        <c:lblOffset val="100"/>
        <c:noMultiLvlLbl val="0"/>
      </c:catAx>
      <c:valAx>
        <c:axId val="128316480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9204736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85a85ad-b585-48a5-a425-a13675710e76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السابع!$C$2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السابع!$C$23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1"/>
          <c:order val="1"/>
          <c:tx>
            <c:strRef>
              <c:f>السابع!$D$2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السابع!$D$23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2"/>
          <c:order val="2"/>
          <c:tx>
            <c:strRef>
              <c:f>السابع!$E$2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السابع!$E$23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</c:ser>
        <c:ser>
          <c:idx val="3"/>
          <c:order val="3"/>
          <c:tx>
            <c:strRef>
              <c:f>السابع!$F$2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السابع!$F$23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4"/>
          <c:order val="4"/>
          <c:tx>
            <c:strRef>
              <c:f>السابع!$G$2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السابع!$B$23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السابع!$G$23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539584"/>
        <c:axId val="128318784"/>
      </c:barChart>
      <c:catAx>
        <c:axId val="12953958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8318784"/>
        <c:crosses val="autoZero"/>
        <c:auto val="1"/>
        <c:lblAlgn val="ctr"/>
        <c:lblOffset val="100"/>
        <c:noMultiLvlLbl val="0"/>
      </c:catAx>
      <c:valAx>
        <c:axId val="128318784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953958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761836e3-0514-4098-a428-2a1817aad6c8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السابع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السابع!$L$2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السابع!$L$23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السابع!$M$23:$O$23</c:f>
              <c:numCache>
                <c:formatCode>0.00%</c:formatCode>
                <c:ptCount val="3"/>
                <c:pt idx="0">
                  <c:v>0.266666666666667</c:v>
                </c:pt>
                <c:pt idx="1">
                  <c:v>0.466666666666667</c:v>
                </c:pt>
                <c:pt idx="2">
                  <c:v>0.266666666666667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1d87fcf-9431-4adf-86f4-c3e8f4443095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الثامن!$C$2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الثامن!$B$3:$B$22</c:f>
              <c:strCache>
                <c:ptCount val="20"/>
                <c:pt idx="0">
                  <c:v>الثامن / 1</c:v>
                </c:pt>
                <c:pt idx="1">
                  <c:v>الثامن / 2</c:v>
                </c:pt>
                <c:pt idx="2">
                  <c:v>الثامن / 3</c:v>
                </c:pt>
                <c:pt idx="3">
                  <c:v>الثامن / 4</c:v>
                </c:pt>
                <c:pt idx="4">
                  <c:v>الثامن / 5</c:v>
                </c:pt>
                <c:pt idx="5">
                  <c:v>الثامن / 6</c:v>
                </c:pt>
                <c:pt idx="6">
                  <c:v>الثامن / 7</c:v>
                </c:pt>
                <c:pt idx="7">
                  <c:v>الثامن / 8</c:v>
                </c:pt>
                <c:pt idx="8">
                  <c:v>الثامن / 9</c:v>
                </c:pt>
                <c:pt idx="9">
                  <c:v>الثامن / 10</c:v>
                </c:pt>
                <c:pt idx="10">
                  <c:v>الثامن / 11</c:v>
                </c:pt>
                <c:pt idx="11">
                  <c:v>الثامن / 12</c:v>
                </c:pt>
                <c:pt idx="12">
                  <c:v>الثامن / 13</c:v>
                </c:pt>
                <c:pt idx="13">
                  <c:v>الثامن / 14</c:v>
                </c:pt>
                <c:pt idx="14">
                  <c:v>الثامن / 15</c:v>
                </c:pt>
                <c:pt idx="15">
                  <c:v>الثامن / 16</c:v>
                </c:pt>
                <c:pt idx="16">
                  <c:v>الثامن / 17</c:v>
                </c:pt>
                <c:pt idx="17">
                  <c:v>الثامن / 18</c:v>
                </c:pt>
                <c:pt idx="18">
                  <c:v>الثامن / 19</c:v>
                </c:pt>
                <c:pt idx="19">
                  <c:v>الثامن / 20</c:v>
                </c:pt>
              </c:strCache>
            </c:strRef>
          </c:cat>
          <c:val>
            <c:numRef>
              <c:f>الثامن!$C$3:$C$22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الثامن!$D$2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الثامن!$B$3:$B$22</c:f>
              <c:strCache>
                <c:ptCount val="20"/>
                <c:pt idx="0">
                  <c:v>الثامن / 1</c:v>
                </c:pt>
                <c:pt idx="1">
                  <c:v>الثامن / 2</c:v>
                </c:pt>
                <c:pt idx="2">
                  <c:v>الثامن / 3</c:v>
                </c:pt>
                <c:pt idx="3">
                  <c:v>الثامن / 4</c:v>
                </c:pt>
                <c:pt idx="4">
                  <c:v>الثامن / 5</c:v>
                </c:pt>
                <c:pt idx="5">
                  <c:v>الثامن / 6</c:v>
                </c:pt>
                <c:pt idx="6">
                  <c:v>الثامن / 7</c:v>
                </c:pt>
                <c:pt idx="7">
                  <c:v>الثامن / 8</c:v>
                </c:pt>
                <c:pt idx="8">
                  <c:v>الثامن / 9</c:v>
                </c:pt>
                <c:pt idx="9">
                  <c:v>الثامن / 10</c:v>
                </c:pt>
                <c:pt idx="10">
                  <c:v>الثامن / 11</c:v>
                </c:pt>
                <c:pt idx="11">
                  <c:v>الثامن / 12</c:v>
                </c:pt>
                <c:pt idx="12">
                  <c:v>الثامن / 13</c:v>
                </c:pt>
                <c:pt idx="13">
                  <c:v>الثامن / 14</c:v>
                </c:pt>
                <c:pt idx="14">
                  <c:v>الثامن / 15</c:v>
                </c:pt>
                <c:pt idx="15">
                  <c:v>الثامن / 16</c:v>
                </c:pt>
                <c:pt idx="16">
                  <c:v>الثامن / 17</c:v>
                </c:pt>
                <c:pt idx="17">
                  <c:v>الثامن / 18</c:v>
                </c:pt>
                <c:pt idx="18">
                  <c:v>الثامن / 19</c:v>
                </c:pt>
                <c:pt idx="19">
                  <c:v>الثامن / 20</c:v>
                </c:pt>
              </c:strCache>
            </c:strRef>
          </c:cat>
          <c:val>
            <c:numRef>
              <c:f>الثامن!$D$3:$D$22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الثامن!$E$2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الثامن!$B$3:$B$22</c:f>
              <c:strCache>
                <c:ptCount val="20"/>
                <c:pt idx="0">
                  <c:v>الثامن / 1</c:v>
                </c:pt>
                <c:pt idx="1">
                  <c:v>الثامن / 2</c:v>
                </c:pt>
                <c:pt idx="2">
                  <c:v>الثامن / 3</c:v>
                </c:pt>
                <c:pt idx="3">
                  <c:v>الثامن / 4</c:v>
                </c:pt>
                <c:pt idx="4">
                  <c:v>الثامن / 5</c:v>
                </c:pt>
                <c:pt idx="5">
                  <c:v>الثامن / 6</c:v>
                </c:pt>
                <c:pt idx="6">
                  <c:v>الثامن / 7</c:v>
                </c:pt>
                <c:pt idx="7">
                  <c:v>الثامن / 8</c:v>
                </c:pt>
                <c:pt idx="8">
                  <c:v>الثامن / 9</c:v>
                </c:pt>
                <c:pt idx="9">
                  <c:v>الثامن / 10</c:v>
                </c:pt>
                <c:pt idx="10">
                  <c:v>الثامن / 11</c:v>
                </c:pt>
                <c:pt idx="11">
                  <c:v>الثامن / 12</c:v>
                </c:pt>
                <c:pt idx="12">
                  <c:v>الثامن / 13</c:v>
                </c:pt>
                <c:pt idx="13">
                  <c:v>الثامن / 14</c:v>
                </c:pt>
                <c:pt idx="14">
                  <c:v>الثامن / 15</c:v>
                </c:pt>
                <c:pt idx="15">
                  <c:v>الثامن / 16</c:v>
                </c:pt>
                <c:pt idx="16">
                  <c:v>الثامن / 17</c:v>
                </c:pt>
                <c:pt idx="17">
                  <c:v>الثامن / 18</c:v>
                </c:pt>
                <c:pt idx="18">
                  <c:v>الثامن / 19</c:v>
                </c:pt>
                <c:pt idx="19">
                  <c:v>الثامن / 20</c:v>
                </c:pt>
              </c:strCache>
            </c:strRef>
          </c:cat>
          <c:val>
            <c:numRef>
              <c:f>الثامن!$E$3:$E$22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الثامن!$F$2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الثامن!$B$3:$B$22</c:f>
              <c:strCache>
                <c:ptCount val="20"/>
                <c:pt idx="0">
                  <c:v>الثامن / 1</c:v>
                </c:pt>
                <c:pt idx="1">
                  <c:v>الثامن / 2</c:v>
                </c:pt>
                <c:pt idx="2">
                  <c:v>الثامن / 3</c:v>
                </c:pt>
                <c:pt idx="3">
                  <c:v>الثامن / 4</c:v>
                </c:pt>
                <c:pt idx="4">
                  <c:v>الثامن / 5</c:v>
                </c:pt>
                <c:pt idx="5">
                  <c:v>الثامن / 6</c:v>
                </c:pt>
                <c:pt idx="6">
                  <c:v>الثامن / 7</c:v>
                </c:pt>
                <c:pt idx="7">
                  <c:v>الثامن / 8</c:v>
                </c:pt>
                <c:pt idx="8">
                  <c:v>الثامن / 9</c:v>
                </c:pt>
                <c:pt idx="9">
                  <c:v>الثامن / 10</c:v>
                </c:pt>
                <c:pt idx="10">
                  <c:v>الثامن / 11</c:v>
                </c:pt>
                <c:pt idx="11">
                  <c:v>الثامن / 12</c:v>
                </c:pt>
                <c:pt idx="12">
                  <c:v>الثامن / 13</c:v>
                </c:pt>
                <c:pt idx="13">
                  <c:v>الثامن / 14</c:v>
                </c:pt>
                <c:pt idx="14">
                  <c:v>الثامن / 15</c:v>
                </c:pt>
                <c:pt idx="15">
                  <c:v>الثامن / 16</c:v>
                </c:pt>
                <c:pt idx="16">
                  <c:v>الثامن / 17</c:v>
                </c:pt>
                <c:pt idx="17">
                  <c:v>الثامن / 18</c:v>
                </c:pt>
                <c:pt idx="18">
                  <c:v>الثامن / 19</c:v>
                </c:pt>
                <c:pt idx="19">
                  <c:v>الثامن / 20</c:v>
                </c:pt>
              </c:strCache>
            </c:strRef>
          </c:cat>
          <c:val>
            <c:numRef>
              <c:f>الثامن!$F$3:$F$22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الثامن!$G$2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الثامن!$B$3:$B$22</c:f>
              <c:strCache>
                <c:ptCount val="20"/>
                <c:pt idx="0">
                  <c:v>الثامن / 1</c:v>
                </c:pt>
                <c:pt idx="1">
                  <c:v>الثامن / 2</c:v>
                </c:pt>
                <c:pt idx="2">
                  <c:v>الثامن / 3</c:v>
                </c:pt>
                <c:pt idx="3">
                  <c:v>الثامن / 4</c:v>
                </c:pt>
                <c:pt idx="4">
                  <c:v>الثامن / 5</c:v>
                </c:pt>
                <c:pt idx="5">
                  <c:v>الثامن / 6</c:v>
                </c:pt>
                <c:pt idx="6">
                  <c:v>الثامن / 7</c:v>
                </c:pt>
                <c:pt idx="7">
                  <c:v>الثامن / 8</c:v>
                </c:pt>
                <c:pt idx="8">
                  <c:v>الثامن / 9</c:v>
                </c:pt>
                <c:pt idx="9">
                  <c:v>الثامن / 10</c:v>
                </c:pt>
                <c:pt idx="10">
                  <c:v>الثامن / 11</c:v>
                </c:pt>
                <c:pt idx="11">
                  <c:v>الثامن / 12</c:v>
                </c:pt>
                <c:pt idx="12">
                  <c:v>الثامن / 13</c:v>
                </c:pt>
                <c:pt idx="13">
                  <c:v>الثامن / 14</c:v>
                </c:pt>
                <c:pt idx="14">
                  <c:v>الثامن / 15</c:v>
                </c:pt>
                <c:pt idx="15">
                  <c:v>الثامن / 16</c:v>
                </c:pt>
                <c:pt idx="16">
                  <c:v>الثامن / 17</c:v>
                </c:pt>
                <c:pt idx="17">
                  <c:v>الثامن / 18</c:v>
                </c:pt>
                <c:pt idx="18">
                  <c:v>الثامن / 19</c:v>
                </c:pt>
                <c:pt idx="19">
                  <c:v>الثامن / 20</c:v>
                </c:pt>
              </c:strCache>
            </c:strRef>
          </c:cat>
          <c:val>
            <c:numRef>
              <c:f>الثامن!$G$3:$G$22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9657344"/>
        <c:axId val="129461056"/>
      </c:barChart>
      <c:catAx>
        <c:axId val="12965734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9461056"/>
        <c:crosses val="autoZero"/>
        <c:auto val="1"/>
        <c:lblAlgn val="ctr"/>
        <c:lblOffset val="100"/>
        <c:noMultiLvlLbl val="0"/>
      </c:catAx>
      <c:valAx>
        <c:axId val="129461056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965734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427e0a99-3a16-4d99-b015-b40d48e64563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الثامن!$C$2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الثامن!$C$23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1"/>
          <c:order val="1"/>
          <c:tx>
            <c:strRef>
              <c:f>الثامن!$D$2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الثامن!$D$23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2"/>
          <c:order val="2"/>
          <c:tx>
            <c:strRef>
              <c:f>الثامن!$E$2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الثامن!$E$23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3"/>
          <c:order val="3"/>
          <c:tx>
            <c:strRef>
              <c:f>الثامن!$F$2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الثامن!$F$23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4"/>
          <c:order val="4"/>
          <c:tx>
            <c:strRef>
              <c:f>الثامن!$G$2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الثامن!$B$23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الثامن!$G$23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655296"/>
        <c:axId val="129463360"/>
      </c:barChart>
      <c:catAx>
        <c:axId val="12965529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9463360"/>
        <c:crosses val="autoZero"/>
        <c:auto val="1"/>
        <c:lblAlgn val="ctr"/>
        <c:lblOffset val="100"/>
        <c:noMultiLvlLbl val="0"/>
      </c:catAx>
      <c:valAx>
        <c:axId val="129463360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9655296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3e8d2a75-3218-4586-9d6a-c84a6096f674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الثامن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الثامن!$L$2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الثامن!$L$23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الثامن!$M$23:$O$23</c:f>
              <c:numCache>
                <c:formatCode>0.00%</c:formatCode>
                <c:ptCount val="3"/>
                <c:pt idx="0">
                  <c:v>0.4</c:v>
                </c:pt>
                <c:pt idx="1">
                  <c:v>0.2</c:v>
                </c:pt>
                <c:pt idx="2">
                  <c:v>0.2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b5c7ae0-c502-4e37-acd2-a84d595bdd8e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التاسع!$C$2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التاسع!$B$3:$B$22</c:f>
              <c:strCache>
                <c:ptCount val="20"/>
                <c:pt idx="0">
                  <c:v>التاسع / 1</c:v>
                </c:pt>
                <c:pt idx="1">
                  <c:v>التاسع / 2</c:v>
                </c:pt>
                <c:pt idx="2">
                  <c:v>التاسع / 3</c:v>
                </c:pt>
                <c:pt idx="3">
                  <c:v>التاسع / 4</c:v>
                </c:pt>
                <c:pt idx="4">
                  <c:v>التاسع / 5</c:v>
                </c:pt>
                <c:pt idx="5">
                  <c:v>التاسع / 6</c:v>
                </c:pt>
                <c:pt idx="6">
                  <c:v>التاسع / 7</c:v>
                </c:pt>
                <c:pt idx="7">
                  <c:v>التاسع / 8</c:v>
                </c:pt>
                <c:pt idx="8">
                  <c:v>التاسع / 9</c:v>
                </c:pt>
                <c:pt idx="9">
                  <c:v>التاسع / 10</c:v>
                </c:pt>
                <c:pt idx="10">
                  <c:v>التاسع / 11</c:v>
                </c:pt>
                <c:pt idx="11">
                  <c:v>التاسع / 12</c:v>
                </c:pt>
                <c:pt idx="12">
                  <c:v>التاسع / 13</c:v>
                </c:pt>
                <c:pt idx="13">
                  <c:v>التاسع / 14</c:v>
                </c:pt>
                <c:pt idx="14">
                  <c:v>التاسع / 15</c:v>
                </c:pt>
                <c:pt idx="15">
                  <c:v>التاسع / 16</c:v>
                </c:pt>
                <c:pt idx="16">
                  <c:v>التاسع / 17</c:v>
                </c:pt>
                <c:pt idx="17">
                  <c:v>التاسع / 18</c:v>
                </c:pt>
                <c:pt idx="18">
                  <c:v>التاسع / 19</c:v>
                </c:pt>
                <c:pt idx="19">
                  <c:v>التاسع / 20</c:v>
                </c:pt>
              </c:strCache>
            </c:strRef>
          </c:cat>
          <c:val>
            <c:numRef>
              <c:f>التاسع!$C$3:$C$22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التاسع!$D$2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التاسع!$B$3:$B$22</c:f>
              <c:strCache>
                <c:ptCount val="20"/>
                <c:pt idx="0">
                  <c:v>التاسع / 1</c:v>
                </c:pt>
                <c:pt idx="1">
                  <c:v>التاسع / 2</c:v>
                </c:pt>
                <c:pt idx="2">
                  <c:v>التاسع / 3</c:v>
                </c:pt>
                <c:pt idx="3">
                  <c:v>التاسع / 4</c:v>
                </c:pt>
                <c:pt idx="4">
                  <c:v>التاسع / 5</c:v>
                </c:pt>
                <c:pt idx="5">
                  <c:v>التاسع / 6</c:v>
                </c:pt>
                <c:pt idx="6">
                  <c:v>التاسع / 7</c:v>
                </c:pt>
                <c:pt idx="7">
                  <c:v>التاسع / 8</c:v>
                </c:pt>
                <c:pt idx="8">
                  <c:v>التاسع / 9</c:v>
                </c:pt>
                <c:pt idx="9">
                  <c:v>التاسع / 10</c:v>
                </c:pt>
                <c:pt idx="10">
                  <c:v>التاسع / 11</c:v>
                </c:pt>
                <c:pt idx="11">
                  <c:v>التاسع / 12</c:v>
                </c:pt>
                <c:pt idx="12">
                  <c:v>التاسع / 13</c:v>
                </c:pt>
                <c:pt idx="13">
                  <c:v>التاسع / 14</c:v>
                </c:pt>
                <c:pt idx="14">
                  <c:v>التاسع / 15</c:v>
                </c:pt>
                <c:pt idx="15">
                  <c:v>التاسع / 16</c:v>
                </c:pt>
                <c:pt idx="16">
                  <c:v>التاسع / 17</c:v>
                </c:pt>
                <c:pt idx="17">
                  <c:v>التاسع / 18</c:v>
                </c:pt>
                <c:pt idx="18">
                  <c:v>التاسع / 19</c:v>
                </c:pt>
                <c:pt idx="19">
                  <c:v>التاسع / 20</c:v>
                </c:pt>
              </c:strCache>
            </c:strRef>
          </c:cat>
          <c:val>
            <c:numRef>
              <c:f>التاسع!$D$3:$D$22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التاسع!$E$2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التاسع!$B$3:$B$22</c:f>
              <c:strCache>
                <c:ptCount val="20"/>
                <c:pt idx="0">
                  <c:v>التاسع / 1</c:v>
                </c:pt>
                <c:pt idx="1">
                  <c:v>التاسع / 2</c:v>
                </c:pt>
                <c:pt idx="2">
                  <c:v>التاسع / 3</c:v>
                </c:pt>
                <c:pt idx="3">
                  <c:v>التاسع / 4</c:v>
                </c:pt>
                <c:pt idx="4">
                  <c:v>التاسع / 5</c:v>
                </c:pt>
                <c:pt idx="5">
                  <c:v>التاسع / 6</c:v>
                </c:pt>
                <c:pt idx="6">
                  <c:v>التاسع / 7</c:v>
                </c:pt>
                <c:pt idx="7">
                  <c:v>التاسع / 8</c:v>
                </c:pt>
                <c:pt idx="8">
                  <c:v>التاسع / 9</c:v>
                </c:pt>
                <c:pt idx="9">
                  <c:v>التاسع / 10</c:v>
                </c:pt>
                <c:pt idx="10">
                  <c:v>التاسع / 11</c:v>
                </c:pt>
                <c:pt idx="11">
                  <c:v>التاسع / 12</c:v>
                </c:pt>
                <c:pt idx="12">
                  <c:v>التاسع / 13</c:v>
                </c:pt>
                <c:pt idx="13">
                  <c:v>التاسع / 14</c:v>
                </c:pt>
                <c:pt idx="14">
                  <c:v>التاسع / 15</c:v>
                </c:pt>
                <c:pt idx="15">
                  <c:v>التاسع / 16</c:v>
                </c:pt>
                <c:pt idx="16">
                  <c:v>التاسع / 17</c:v>
                </c:pt>
                <c:pt idx="17">
                  <c:v>التاسع / 18</c:v>
                </c:pt>
                <c:pt idx="18">
                  <c:v>التاسع / 19</c:v>
                </c:pt>
                <c:pt idx="19">
                  <c:v>التاسع / 20</c:v>
                </c:pt>
              </c:strCache>
            </c:strRef>
          </c:cat>
          <c:val>
            <c:numRef>
              <c:f>التاسع!$E$3:$E$22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التاسع!$F$2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التاسع!$B$3:$B$22</c:f>
              <c:strCache>
                <c:ptCount val="20"/>
                <c:pt idx="0">
                  <c:v>التاسع / 1</c:v>
                </c:pt>
                <c:pt idx="1">
                  <c:v>التاسع / 2</c:v>
                </c:pt>
                <c:pt idx="2">
                  <c:v>التاسع / 3</c:v>
                </c:pt>
                <c:pt idx="3">
                  <c:v>التاسع / 4</c:v>
                </c:pt>
                <c:pt idx="4">
                  <c:v>التاسع / 5</c:v>
                </c:pt>
                <c:pt idx="5">
                  <c:v>التاسع / 6</c:v>
                </c:pt>
                <c:pt idx="6">
                  <c:v>التاسع / 7</c:v>
                </c:pt>
                <c:pt idx="7">
                  <c:v>التاسع / 8</c:v>
                </c:pt>
                <c:pt idx="8">
                  <c:v>التاسع / 9</c:v>
                </c:pt>
                <c:pt idx="9">
                  <c:v>التاسع / 10</c:v>
                </c:pt>
                <c:pt idx="10">
                  <c:v>التاسع / 11</c:v>
                </c:pt>
                <c:pt idx="11">
                  <c:v>التاسع / 12</c:v>
                </c:pt>
                <c:pt idx="12">
                  <c:v>التاسع / 13</c:v>
                </c:pt>
                <c:pt idx="13">
                  <c:v>التاسع / 14</c:v>
                </c:pt>
                <c:pt idx="14">
                  <c:v>التاسع / 15</c:v>
                </c:pt>
                <c:pt idx="15">
                  <c:v>التاسع / 16</c:v>
                </c:pt>
                <c:pt idx="16">
                  <c:v>التاسع / 17</c:v>
                </c:pt>
                <c:pt idx="17">
                  <c:v>التاسع / 18</c:v>
                </c:pt>
                <c:pt idx="18">
                  <c:v>التاسع / 19</c:v>
                </c:pt>
                <c:pt idx="19">
                  <c:v>التاسع / 20</c:v>
                </c:pt>
              </c:strCache>
            </c:strRef>
          </c:cat>
          <c:val>
            <c:numRef>
              <c:f>التاسع!$F$3:$F$22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التاسع!$G$2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التاسع!$B$3:$B$22</c:f>
              <c:strCache>
                <c:ptCount val="20"/>
                <c:pt idx="0">
                  <c:v>التاسع / 1</c:v>
                </c:pt>
                <c:pt idx="1">
                  <c:v>التاسع / 2</c:v>
                </c:pt>
                <c:pt idx="2">
                  <c:v>التاسع / 3</c:v>
                </c:pt>
                <c:pt idx="3">
                  <c:v>التاسع / 4</c:v>
                </c:pt>
                <c:pt idx="4">
                  <c:v>التاسع / 5</c:v>
                </c:pt>
                <c:pt idx="5">
                  <c:v>التاسع / 6</c:v>
                </c:pt>
                <c:pt idx="6">
                  <c:v>التاسع / 7</c:v>
                </c:pt>
                <c:pt idx="7">
                  <c:v>التاسع / 8</c:v>
                </c:pt>
                <c:pt idx="8">
                  <c:v>التاسع / 9</c:v>
                </c:pt>
                <c:pt idx="9">
                  <c:v>التاسع / 10</c:v>
                </c:pt>
                <c:pt idx="10">
                  <c:v>التاسع / 11</c:v>
                </c:pt>
                <c:pt idx="11">
                  <c:v>التاسع / 12</c:v>
                </c:pt>
                <c:pt idx="12">
                  <c:v>التاسع / 13</c:v>
                </c:pt>
                <c:pt idx="13">
                  <c:v>التاسع / 14</c:v>
                </c:pt>
                <c:pt idx="14">
                  <c:v>التاسع / 15</c:v>
                </c:pt>
                <c:pt idx="15">
                  <c:v>التاسع / 16</c:v>
                </c:pt>
                <c:pt idx="16">
                  <c:v>التاسع / 17</c:v>
                </c:pt>
                <c:pt idx="17">
                  <c:v>التاسع / 18</c:v>
                </c:pt>
                <c:pt idx="18">
                  <c:v>التاسع / 19</c:v>
                </c:pt>
                <c:pt idx="19">
                  <c:v>التاسع / 20</c:v>
                </c:pt>
              </c:strCache>
            </c:strRef>
          </c:cat>
          <c:val>
            <c:numRef>
              <c:f>التاسع!$G$3:$G$22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0059264"/>
        <c:axId val="129786432"/>
      </c:barChart>
      <c:catAx>
        <c:axId val="13005926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9786432"/>
        <c:crosses val="autoZero"/>
        <c:auto val="1"/>
        <c:lblAlgn val="ctr"/>
        <c:lblOffset val="100"/>
        <c:noMultiLvlLbl val="0"/>
      </c:catAx>
      <c:valAx>
        <c:axId val="129786432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005926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8f10461-a3bb-41b1-b505-dc6c2e735fab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التاسع!$C$2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التاسع!$C$23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1"/>
          <c:order val="1"/>
          <c:tx>
            <c:strRef>
              <c:f>التاسع!$D$2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التاسع!$D$23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2"/>
          <c:order val="2"/>
          <c:tx>
            <c:strRef>
              <c:f>التاسع!$E$2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التاسع!$E$23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3"/>
          <c:order val="3"/>
          <c:tx>
            <c:strRef>
              <c:f>التاسع!$F$2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التاسع!$F$23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4"/>
          <c:order val="4"/>
          <c:tx>
            <c:strRef>
              <c:f>التاسع!$G$2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التاسع!$B$23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التاسع!$G$23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057728"/>
        <c:axId val="129788736"/>
      </c:barChart>
      <c:catAx>
        <c:axId val="130057728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29788736"/>
        <c:crosses val="autoZero"/>
        <c:auto val="1"/>
        <c:lblAlgn val="ctr"/>
        <c:lblOffset val="100"/>
        <c:noMultiLvlLbl val="0"/>
      </c:catAx>
      <c:valAx>
        <c:axId val="129788736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0057728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80890ea-3e0a-41d7-a37b-5d4557298fbf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التاسع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التاسع!$L$2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التاسع!$L$23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التاسع!$M$23:$O$23</c:f>
              <c:numCache>
                <c:formatCode>0.00%</c:formatCode>
                <c:ptCount val="3"/>
                <c:pt idx="0">
                  <c:v>0.4</c:v>
                </c:pt>
                <c:pt idx="1">
                  <c:v>0.2</c:v>
                </c:pt>
                <c:pt idx="2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8925d6b-3d29-4c8a-8eb3-239481afb3cf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5294560402172"/>
          <c:h val="0.7605981667297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العاشر!$C$2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العاشر!$B$3:$B$22</c:f>
              <c:strCache>
                <c:ptCount val="20"/>
                <c:pt idx="0">
                  <c:v>العاشر / 1</c:v>
                </c:pt>
                <c:pt idx="1">
                  <c:v>العاشر / 2</c:v>
                </c:pt>
                <c:pt idx="2">
                  <c:v>العاشر / 3</c:v>
                </c:pt>
                <c:pt idx="3">
                  <c:v>العاشر / 4</c:v>
                </c:pt>
                <c:pt idx="4">
                  <c:v>العاشر / 5</c:v>
                </c:pt>
                <c:pt idx="5">
                  <c:v>العاشر / 6</c:v>
                </c:pt>
                <c:pt idx="6">
                  <c:v>العاشر / 7</c:v>
                </c:pt>
                <c:pt idx="7">
                  <c:v>العاشر / 8</c:v>
                </c:pt>
                <c:pt idx="8">
                  <c:v>العاشر / 9</c:v>
                </c:pt>
                <c:pt idx="9">
                  <c:v>العاشر / 10</c:v>
                </c:pt>
                <c:pt idx="10">
                  <c:v>العاشر / 11</c:v>
                </c:pt>
                <c:pt idx="11">
                  <c:v>العاشر / 12</c:v>
                </c:pt>
                <c:pt idx="12">
                  <c:v>العاشر / 13</c:v>
                </c:pt>
                <c:pt idx="13">
                  <c:v>العاشر / 14</c:v>
                </c:pt>
                <c:pt idx="14">
                  <c:v>العاشر / 15</c:v>
                </c:pt>
                <c:pt idx="15">
                  <c:v>العاشر / 16</c:v>
                </c:pt>
                <c:pt idx="16">
                  <c:v>العاشر / 17</c:v>
                </c:pt>
                <c:pt idx="17">
                  <c:v>العاشر / 18</c:v>
                </c:pt>
                <c:pt idx="18">
                  <c:v>العاشر / 19</c:v>
                </c:pt>
                <c:pt idx="19">
                  <c:v>العاشر / 20</c:v>
                </c:pt>
              </c:strCache>
            </c:strRef>
          </c:cat>
          <c:val>
            <c:numRef>
              <c:f>العاشر!$C$3:$C$22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1"/>
          <c:order val="1"/>
          <c:tx>
            <c:strRef>
              <c:f>العاشر!$D$2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العاشر!$B$3:$B$22</c:f>
              <c:strCache>
                <c:ptCount val="20"/>
                <c:pt idx="0">
                  <c:v>العاشر / 1</c:v>
                </c:pt>
                <c:pt idx="1">
                  <c:v>العاشر / 2</c:v>
                </c:pt>
                <c:pt idx="2">
                  <c:v>العاشر / 3</c:v>
                </c:pt>
                <c:pt idx="3">
                  <c:v>العاشر / 4</c:v>
                </c:pt>
                <c:pt idx="4">
                  <c:v>العاشر / 5</c:v>
                </c:pt>
                <c:pt idx="5">
                  <c:v>العاشر / 6</c:v>
                </c:pt>
                <c:pt idx="6">
                  <c:v>العاشر / 7</c:v>
                </c:pt>
                <c:pt idx="7">
                  <c:v>العاشر / 8</c:v>
                </c:pt>
                <c:pt idx="8">
                  <c:v>العاشر / 9</c:v>
                </c:pt>
                <c:pt idx="9">
                  <c:v>العاشر / 10</c:v>
                </c:pt>
                <c:pt idx="10">
                  <c:v>العاشر / 11</c:v>
                </c:pt>
                <c:pt idx="11">
                  <c:v>العاشر / 12</c:v>
                </c:pt>
                <c:pt idx="12">
                  <c:v>العاشر / 13</c:v>
                </c:pt>
                <c:pt idx="13">
                  <c:v>العاشر / 14</c:v>
                </c:pt>
                <c:pt idx="14">
                  <c:v>العاشر / 15</c:v>
                </c:pt>
                <c:pt idx="15">
                  <c:v>العاشر / 16</c:v>
                </c:pt>
                <c:pt idx="16">
                  <c:v>العاشر / 17</c:v>
                </c:pt>
                <c:pt idx="17">
                  <c:v>العاشر / 18</c:v>
                </c:pt>
                <c:pt idx="18">
                  <c:v>العاشر / 19</c:v>
                </c:pt>
                <c:pt idx="19">
                  <c:v>العاشر / 20</c:v>
                </c:pt>
              </c:strCache>
            </c:strRef>
          </c:cat>
          <c:val>
            <c:numRef>
              <c:f>العاشر!$D$3:$D$22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العاشر!$E$2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العاشر!$B$3:$B$22</c:f>
              <c:strCache>
                <c:ptCount val="20"/>
                <c:pt idx="0">
                  <c:v>العاشر / 1</c:v>
                </c:pt>
                <c:pt idx="1">
                  <c:v>العاشر / 2</c:v>
                </c:pt>
                <c:pt idx="2">
                  <c:v>العاشر / 3</c:v>
                </c:pt>
                <c:pt idx="3">
                  <c:v>العاشر / 4</c:v>
                </c:pt>
                <c:pt idx="4">
                  <c:v>العاشر / 5</c:v>
                </c:pt>
                <c:pt idx="5">
                  <c:v>العاشر / 6</c:v>
                </c:pt>
                <c:pt idx="6">
                  <c:v>العاشر / 7</c:v>
                </c:pt>
                <c:pt idx="7">
                  <c:v>العاشر / 8</c:v>
                </c:pt>
                <c:pt idx="8">
                  <c:v>العاشر / 9</c:v>
                </c:pt>
                <c:pt idx="9">
                  <c:v>العاشر / 10</c:v>
                </c:pt>
                <c:pt idx="10">
                  <c:v>العاشر / 11</c:v>
                </c:pt>
                <c:pt idx="11">
                  <c:v>العاشر / 12</c:v>
                </c:pt>
                <c:pt idx="12">
                  <c:v>العاشر / 13</c:v>
                </c:pt>
                <c:pt idx="13">
                  <c:v>العاشر / 14</c:v>
                </c:pt>
                <c:pt idx="14">
                  <c:v>العاشر / 15</c:v>
                </c:pt>
                <c:pt idx="15">
                  <c:v>العاشر / 16</c:v>
                </c:pt>
                <c:pt idx="16">
                  <c:v>العاشر / 17</c:v>
                </c:pt>
                <c:pt idx="17">
                  <c:v>العاشر / 18</c:v>
                </c:pt>
                <c:pt idx="18">
                  <c:v>العاشر / 19</c:v>
                </c:pt>
                <c:pt idx="19">
                  <c:v>العاشر / 20</c:v>
                </c:pt>
              </c:strCache>
            </c:strRef>
          </c:cat>
          <c:val>
            <c:numRef>
              <c:f>العاشر!$E$3:$E$22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العاشر!$F$2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العاشر!$B$3:$B$22</c:f>
              <c:strCache>
                <c:ptCount val="20"/>
                <c:pt idx="0">
                  <c:v>العاشر / 1</c:v>
                </c:pt>
                <c:pt idx="1">
                  <c:v>العاشر / 2</c:v>
                </c:pt>
                <c:pt idx="2">
                  <c:v>العاشر / 3</c:v>
                </c:pt>
                <c:pt idx="3">
                  <c:v>العاشر / 4</c:v>
                </c:pt>
                <c:pt idx="4">
                  <c:v>العاشر / 5</c:v>
                </c:pt>
                <c:pt idx="5">
                  <c:v>العاشر / 6</c:v>
                </c:pt>
                <c:pt idx="6">
                  <c:v>العاشر / 7</c:v>
                </c:pt>
                <c:pt idx="7">
                  <c:v>العاشر / 8</c:v>
                </c:pt>
                <c:pt idx="8">
                  <c:v>العاشر / 9</c:v>
                </c:pt>
                <c:pt idx="9">
                  <c:v>العاشر / 10</c:v>
                </c:pt>
                <c:pt idx="10">
                  <c:v>العاشر / 11</c:v>
                </c:pt>
                <c:pt idx="11">
                  <c:v>العاشر / 12</c:v>
                </c:pt>
                <c:pt idx="12">
                  <c:v>العاشر / 13</c:v>
                </c:pt>
                <c:pt idx="13">
                  <c:v>العاشر / 14</c:v>
                </c:pt>
                <c:pt idx="14">
                  <c:v>العاشر / 15</c:v>
                </c:pt>
                <c:pt idx="15">
                  <c:v>العاشر / 16</c:v>
                </c:pt>
                <c:pt idx="16">
                  <c:v>العاشر / 17</c:v>
                </c:pt>
                <c:pt idx="17">
                  <c:v>العاشر / 18</c:v>
                </c:pt>
                <c:pt idx="18">
                  <c:v>العاشر / 19</c:v>
                </c:pt>
                <c:pt idx="19">
                  <c:v>العاشر / 20</c:v>
                </c:pt>
              </c:strCache>
            </c:strRef>
          </c:cat>
          <c:val>
            <c:numRef>
              <c:f>العاشر!$F$3:$F$22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العاشر!$G$2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العاشر!$B$3:$B$22</c:f>
              <c:strCache>
                <c:ptCount val="20"/>
                <c:pt idx="0">
                  <c:v>العاشر / 1</c:v>
                </c:pt>
                <c:pt idx="1">
                  <c:v>العاشر / 2</c:v>
                </c:pt>
                <c:pt idx="2">
                  <c:v>العاشر / 3</c:v>
                </c:pt>
                <c:pt idx="3">
                  <c:v>العاشر / 4</c:v>
                </c:pt>
                <c:pt idx="4">
                  <c:v>العاشر / 5</c:v>
                </c:pt>
                <c:pt idx="5">
                  <c:v>العاشر / 6</c:v>
                </c:pt>
                <c:pt idx="6">
                  <c:v>العاشر / 7</c:v>
                </c:pt>
                <c:pt idx="7">
                  <c:v>العاشر / 8</c:v>
                </c:pt>
                <c:pt idx="8">
                  <c:v>العاشر / 9</c:v>
                </c:pt>
                <c:pt idx="9">
                  <c:v>العاشر / 10</c:v>
                </c:pt>
                <c:pt idx="10">
                  <c:v>العاشر / 11</c:v>
                </c:pt>
                <c:pt idx="11">
                  <c:v>العاشر / 12</c:v>
                </c:pt>
                <c:pt idx="12">
                  <c:v>العاشر / 13</c:v>
                </c:pt>
                <c:pt idx="13">
                  <c:v>العاشر / 14</c:v>
                </c:pt>
                <c:pt idx="14">
                  <c:v>العاشر / 15</c:v>
                </c:pt>
                <c:pt idx="15">
                  <c:v>العاشر / 16</c:v>
                </c:pt>
                <c:pt idx="16">
                  <c:v>العاشر / 17</c:v>
                </c:pt>
                <c:pt idx="17">
                  <c:v>العاشر / 18</c:v>
                </c:pt>
                <c:pt idx="18">
                  <c:v>العاشر / 19</c:v>
                </c:pt>
                <c:pt idx="19">
                  <c:v>العاشر / 20</c:v>
                </c:pt>
              </c:strCache>
            </c:strRef>
          </c:cat>
          <c:val>
            <c:numRef>
              <c:f>العاشر!$G$3:$G$22</c:f>
              <c:numCache>
                <c:formatCode>General</c:formatCode>
                <c:ptCount val="20"/>
                <c:pt idx="0">
                  <c:v>1</c:v>
                </c:pt>
                <c:pt idx="1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0164224"/>
        <c:axId val="129793344"/>
      </c:barChart>
      <c:catAx>
        <c:axId val="13016422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29793344"/>
        <c:crosses val="autoZero"/>
        <c:auto val="1"/>
        <c:lblAlgn val="ctr"/>
        <c:lblOffset val="100"/>
        <c:noMultiLvlLbl val="0"/>
      </c:catAx>
      <c:valAx>
        <c:axId val="129793344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016422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846560846560847"/>
          <c:y val="0.100434778595231"/>
          <c:w val="0.0594277937480037"/>
          <c:h val="0.83664509697131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04e70db-bcc8-4ccb-aa70-883cc7805ffd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6972979400965"/>
          <c:y val="0.0524322063047904"/>
          <c:w val="0.749806935151814"/>
          <c:h val="0.83258968661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العاشر!$C$2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العاشر!$C$23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1"/>
          <c:order val="1"/>
          <c:tx>
            <c:strRef>
              <c:f>العاشر!$D$2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العاشر!$D$23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2"/>
          <c:order val="2"/>
          <c:tx>
            <c:strRef>
              <c:f>العاشر!$E$2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العاشر!$E$23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3"/>
          <c:order val="3"/>
          <c:tx>
            <c:strRef>
              <c:f>العاشر!$F$2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العاشر!$F$23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ser>
          <c:idx val="4"/>
          <c:order val="4"/>
          <c:tx>
            <c:strRef>
              <c:f>العاشر!$G$2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العاشر!$B$23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العاشر!$G$23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164736"/>
        <c:axId val="130696896"/>
      </c:barChart>
      <c:catAx>
        <c:axId val="13016473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30696896"/>
        <c:crosses val="autoZero"/>
        <c:auto val="1"/>
        <c:lblAlgn val="ctr"/>
        <c:lblOffset val="100"/>
        <c:noMultiLvlLbl val="0"/>
      </c:catAx>
      <c:valAx>
        <c:axId val="130696896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0164736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144840072420036"/>
          <c:y val="0.056143017087899"/>
          <c:w val="0.140300419599029"/>
          <c:h val="0.88771359873722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07675493-f623-4995-9b44-f9e26abf0518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 sz="2000"/>
              <a:t>الصف </a:t>
            </a:r>
            <a:r>
              <a:rPr lang="ar-OM" sz="2000">
                <a:solidFill>
                  <a:srgbClr val="FF0000"/>
                </a:solidFill>
              </a:rPr>
              <a:t>العاشر</a:t>
            </a:r>
            <a:endParaRPr lang="ar-OM" sz="200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359895945648161"/>
          <c:y val="0.045418692228688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0178117499092"/>
          <c:y val="0.221329012157806"/>
          <c:w val="0.791583571738572"/>
          <c:h val="0.718079613716733"/>
        </c:manualLayout>
      </c:layout>
      <c:pieChart>
        <c:varyColors val="1"/>
        <c:ser>
          <c:idx val="0"/>
          <c:order val="0"/>
          <c:tx>
            <c:strRef>
              <c:f>العاشر!$L$2</c:f>
              <c:strCache>
                <c:ptCount val="1"/>
                <c:pt idx="0">
                  <c:v>الصف / الشعبة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العاشر!$L$23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العاشر!$M$23:$O$23</c:f>
              <c:numCache>
                <c:formatCode>0.00%</c:formatCode>
                <c:ptCount val="3"/>
                <c:pt idx="0">
                  <c:v>0.4</c:v>
                </c:pt>
                <c:pt idx="1">
                  <c:v>0.2</c:v>
                </c:pt>
                <c:pt idx="2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07fa151-a32b-47ea-92d4-1089044162a2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0310356228799"/>
          <c:h val="0.666811388159813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'الحادي عشر'!$C$2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عشر'!$B$3:$B$23</c:f>
              <c:strCache>
                <c:ptCount val="21"/>
                <c:pt idx="0">
                  <c:v>الحادي عشر/ 1</c:v>
                </c:pt>
                <c:pt idx="1">
                  <c:v>الحادي عشر/ 2</c:v>
                </c:pt>
                <c:pt idx="2">
                  <c:v>الحادي عشر/ 3</c:v>
                </c:pt>
                <c:pt idx="3">
                  <c:v>الحادي عشر/ 4</c:v>
                </c:pt>
                <c:pt idx="4">
                  <c:v>الحادي عشر/ 5</c:v>
                </c:pt>
                <c:pt idx="5">
                  <c:v>الحادي عشر/ 6</c:v>
                </c:pt>
                <c:pt idx="6">
                  <c:v>الحادي عشر/ 7</c:v>
                </c:pt>
                <c:pt idx="7">
                  <c:v>الحادي عشر/ 8</c:v>
                </c:pt>
                <c:pt idx="8">
                  <c:v>الحادي عشر/ 9</c:v>
                </c:pt>
                <c:pt idx="9">
                  <c:v>الحادي عشر/ 10</c:v>
                </c:pt>
                <c:pt idx="10">
                  <c:v>الحادي عشر/ 11</c:v>
                </c:pt>
                <c:pt idx="11">
                  <c:v>الحادي عشر/ 12</c:v>
                </c:pt>
                <c:pt idx="12">
                  <c:v>الحادي عشر/ 13</c:v>
                </c:pt>
                <c:pt idx="13">
                  <c:v>الحادي عشر/ 14</c:v>
                </c:pt>
                <c:pt idx="14">
                  <c:v>الحادي عشر/ 15</c:v>
                </c:pt>
                <c:pt idx="15">
                  <c:v>الحادي عشر/ 16</c:v>
                </c:pt>
                <c:pt idx="16">
                  <c:v>الحادي عشر/ 17</c:v>
                </c:pt>
                <c:pt idx="17">
                  <c:v>الحادي عشر/ 18</c:v>
                </c:pt>
                <c:pt idx="18">
                  <c:v>الحادي عشر/ 19</c:v>
                </c:pt>
                <c:pt idx="19">
                  <c:v>الحادي عشر/ 20</c:v>
                </c:pt>
                <c:pt idx="20">
                  <c:v>الحادي عشر/ 21</c:v>
                </c:pt>
              </c:strCache>
            </c:strRef>
          </c:cat>
          <c:val>
            <c:numRef>
              <c:f>'الحادي عشر'!$C$3:$C$23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1"/>
          <c:order val="1"/>
          <c:tx>
            <c:strRef>
              <c:f>'الحادي عشر'!$D$2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عشر'!$B$3:$B$23</c:f>
              <c:strCache>
                <c:ptCount val="21"/>
                <c:pt idx="0">
                  <c:v>الحادي عشر/ 1</c:v>
                </c:pt>
                <c:pt idx="1">
                  <c:v>الحادي عشر/ 2</c:v>
                </c:pt>
                <c:pt idx="2">
                  <c:v>الحادي عشر/ 3</c:v>
                </c:pt>
                <c:pt idx="3">
                  <c:v>الحادي عشر/ 4</c:v>
                </c:pt>
                <c:pt idx="4">
                  <c:v>الحادي عشر/ 5</c:v>
                </c:pt>
                <c:pt idx="5">
                  <c:v>الحادي عشر/ 6</c:v>
                </c:pt>
                <c:pt idx="6">
                  <c:v>الحادي عشر/ 7</c:v>
                </c:pt>
                <c:pt idx="7">
                  <c:v>الحادي عشر/ 8</c:v>
                </c:pt>
                <c:pt idx="8">
                  <c:v>الحادي عشر/ 9</c:v>
                </c:pt>
                <c:pt idx="9">
                  <c:v>الحادي عشر/ 10</c:v>
                </c:pt>
                <c:pt idx="10">
                  <c:v>الحادي عشر/ 11</c:v>
                </c:pt>
                <c:pt idx="11">
                  <c:v>الحادي عشر/ 12</c:v>
                </c:pt>
                <c:pt idx="12">
                  <c:v>الحادي عشر/ 13</c:v>
                </c:pt>
                <c:pt idx="13">
                  <c:v>الحادي عشر/ 14</c:v>
                </c:pt>
                <c:pt idx="14">
                  <c:v>الحادي عشر/ 15</c:v>
                </c:pt>
                <c:pt idx="15">
                  <c:v>الحادي عشر/ 16</c:v>
                </c:pt>
                <c:pt idx="16">
                  <c:v>الحادي عشر/ 17</c:v>
                </c:pt>
                <c:pt idx="17">
                  <c:v>الحادي عشر/ 18</c:v>
                </c:pt>
                <c:pt idx="18">
                  <c:v>الحادي عشر/ 19</c:v>
                </c:pt>
                <c:pt idx="19">
                  <c:v>الحادي عشر/ 20</c:v>
                </c:pt>
                <c:pt idx="20">
                  <c:v>الحادي عشر/ 21</c:v>
                </c:pt>
              </c:strCache>
            </c:strRef>
          </c:cat>
          <c:val>
            <c:numRef>
              <c:f>'الحادي عشر'!$D$3:$D$23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2"/>
          <c:order val="2"/>
          <c:tx>
            <c:strRef>
              <c:f>'الحادي عشر'!$E$2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عشر'!$B$3:$B$23</c:f>
              <c:strCache>
                <c:ptCount val="21"/>
                <c:pt idx="0">
                  <c:v>الحادي عشر/ 1</c:v>
                </c:pt>
                <c:pt idx="1">
                  <c:v>الحادي عشر/ 2</c:v>
                </c:pt>
                <c:pt idx="2">
                  <c:v>الحادي عشر/ 3</c:v>
                </c:pt>
                <c:pt idx="3">
                  <c:v>الحادي عشر/ 4</c:v>
                </c:pt>
                <c:pt idx="4">
                  <c:v>الحادي عشر/ 5</c:v>
                </c:pt>
                <c:pt idx="5">
                  <c:v>الحادي عشر/ 6</c:v>
                </c:pt>
                <c:pt idx="6">
                  <c:v>الحادي عشر/ 7</c:v>
                </c:pt>
                <c:pt idx="7">
                  <c:v>الحادي عشر/ 8</c:v>
                </c:pt>
                <c:pt idx="8">
                  <c:v>الحادي عشر/ 9</c:v>
                </c:pt>
                <c:pt idx="9">
                  <c:v>الحادي عشر/ 10</c:v>
                </c:pt>
                <c:pt idx="10">
                  <c:v>الحادي عشر/ 11</c:v>
                </c:pt>
                <c:pt idx="11">
                  <c:v>الحادي عشر/ 12</c:v>
                </c:pt>
                <c:pt idx="12">
                  <c:v>الحادي عشر/ 13</c:v>
                </c:pt>
                <c:pt idx="13">
                  <c:v>الحادي عشر/ 14</c:v>
                </c:pt>
                <c:pt idx="14">
                  <c:v>الحادي عشر/ 15</c:v>
                </c:pt>
                <c:pt idx="15">
                  <c:v>الحادي عشر/ 16</c:v>
                </c:pt>
                <c:pt idx="16">
                  <c:v>الحادي عشر/ 17</c:v>
                </c:pt>
                <c:pt idx="17">
                  <c:v>الحادي عشر/ 18</c:v>
                </c:pt>
                <c:pt idx="18">
                  <c:v>الحادي عشر/ 19</c:v>
                </c:pt>
                <c:pt idx="19">
                  <c:v>الحادي عشر/ 20</c:v>
                </c:pt>
                <c:pt idx="20">
                  <c:v>الحادي عشر/ 21</c:v>
                </c:pt>
              </c:strCache>
            </c:strRef>
          </c:cat>
          <c:val>
            <c:numRef>
              <c:f>'الحادي عشر'!$E$3:$E$23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3"/>
          <c:order val="3"/>
          <c:tx>
            <c:strRef>
              <c:f>'الحادي عشر'!$F$2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عشر'!$B$3:$B$23</c:f>
              <c:strCache>
                <c:ptCount val="21"/>
                <c:pt idx="0">
                  <c:v>الحادي عشر/ 1</c:v>
                </c:pt>
                <c:pt idx="1">
                  <c:v>الحادي عشر/ 2</c:v>
                </c:pt>
                <c:pt idx="2">
                  <c:v>الحادي عشر/ 3</c:v>
                </c:pt>
                <c:pt idx="3">
                  <c:v>الحادي عشر/ 4</c:v>
                </c:pt>
                <c:pt idx="4">
                  <c:v>الحادي عشر/ 5</c:v>
                </c:pt>
                <c:pt idx="5">
                  <c:v>الحادي عشر/ 6</c:v>
                </c:pt>
                <c:pt idx="6">
                  <c:v>الحادي عشر/ 7</c:v>
                </c:pt>
                <c:pt idx="7">
                  <c:v>الحادي عشر/ 8</c:v>
                </c:pt>
                <c:pt idx="8">
                  <c:v>الحادي عشر/ 9</c:v>
                </c:pt>
                <c:pt idx="9">
                  <c:v>الحادي عشر/ 10</c:v>
                </c:pt>
                <c:pt idx="10">
                  <c:v>الحادي عشر/ 11</c:v>
                </c:pt>
                <c:pt idx="11">
                  <c:v>الحادي عشر/ 12</c:v>
                </c:pt>
                <c:pt idx="12">
                  <c:v>الحادي عشر/ 13</c:v>
                </c:pt>
                <c:pt idx="13">
                  <c:v>الحادي عشر/ 14</c:v>
                </c:pt>
                <c:pt idx="14">
                  <c:v>الحادي عشر/ 15</c:v>
                </c:pt>
                <c:pt idx="15">
                  <c:v>الحادي عشر/ 16</c:v>
                </c:pt>
                <c:pt idx="16">
                  <c:v>الحادي عشر/ 17</c:v>
                </c:pt>
                <c:pt idx="17">
                  <c:v>الحادي عشر/ 18</c:v>
                </c:pt>
                <c:pt idx="18">
                  <c:v>الحادي عشر/ 19</c:v>
                </c:pt>
                <c:pt idx="19">
                  <c:v>الحادي عشر/ 20</c:v>
                </c:pt>
                <c:pt idx="20">
                  <c:v>الحادي عشر/ 21</c:v>
                </c:pt>
              </c:strCache>
            </c:strRef>
          </c:cat>
          <c:val>
            <c:numRef>
              <c:f>'الحادي عشر'!$F$3:$F$23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4"/>
          <c:order val="4"/>
          <c:tx>
            <c:strRef>
              <c:f>'الحادي عشر'!$G$2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عشر'!$B$3:$B$23</c:f>
              <c:strCache>
                <c:ptCount val="21"/>
                <c:pt idx="0">
                  <c:v>الحادي عشر/ 1</c:v>
                </c:pt>
                <c:pt idx="1">
                  <c:v>الحادي عشر/ 2</c:v>
                </c:pt>
                <c:pt idx="2">
                  <c:v>الحادي عشر/ 3</c:v>
                </c:pt>
                <c:pt idx="3">
                  <c:v>الحادي عشر/ 4</c:v>
                </c:pt>
                <c:pt idx="4">
                  <c:v>الحادي عشر/ 5</c:v>
                </c:pt>
                <c:pt idx="5">
                  <c:v>الحادي عشر/ 6</c:v>
                </c:pt>
                <c:pt idx="6">
                  <c:v>الحادي عشر/ 7</c:v>
                </c:pt>
                <c:pt idx="7">
                  <c:v>الحادي عشر/ 8</c:v>
                </c:pt>
                <c:pt idx="8">
                  <c:v>الحادي عشر/ 9</c:v>
                </c:pt>
                <c:pt idx="9">
                  <c:v>الحادي عشر/ 10</c:v>
                </c:pt>
                <c:pt idx="10">
                  <c:v>الحادي عشر/ 11</c:v>
                </c:pt>
                <c:pt idx="11">
                  <c:v>الحادي عشر/ 12</c:v>
                </c:pt>
                <c:pt idx="12">
                  <c:v>الحادي عشر/ 13</c:v>
                </c:pt>
                <c:pt idx="13">
                  <c:v>الحادي عشر/ 14</c:v>
                </c:pt>
                <c:pt idx="14">
                  <c:v>الحادي عشر/ 15</c:v>
                </c:pt>
                <c:pt idx="15">
                  <c:v>الحادي عشر/ 16</c:v>
                </c:pt>
                <c:pt idx="16">
                  <c:v>الحادي عشر/ 17</c:v>
                </c:pt>
                <c:pt idx="17">
                  <c:v>الحادي عشر/ 18</c:v>
                </c:pt>
                <c:pt idx="18">
                  <c:v>الحادي عشر/ 19</c:v>
                </c:pt>
                <c:pt idx="19">
                  <c:v>الحادي عشر/ 20</c:v>
                </c:pt>
                <c:pt idx="20">
                  <c:v>الحادي عشر/ 21</c:v>
                </c:pt>
              </c:strCache>
            </c:strRef>
          </c:cat>
          <c:val>
            <c:numRef>
              <c:f>'الحادي عشر'!$G$3:$G$23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1039744"/>
        <c:axId val="130700352"/>
      </c:barChart>
      <c:catAx>
        <c:axId val="13103974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0700352"/>
        <c:crosses val="autoZero"/>
        <c:auto val="1"/>
        <c:lblAlgn val="ctr"/>
        <c:lblOffset val="100"/>
        <c:noMultiLvlLbl val="0"/>
      </c:catAx>
      <c:valAx>
        <c:axId val="130700352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103974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746500777604977"/>
          <c:y val="0.0330198184972641"/>
          <c:w val="0.058624508639375"/>
          <c:h val="0.88734985986921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35e49586-ec3b-4aa7-a434-3e90882c145b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'الحادي عشر'!$C$2</c:f>
              <c:strCache>
                <c:ptCount val="1"/>
                <c:pt idx="0">
                  <c:v>أ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'الحادي عشر'!$C$24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1"/>
          <c:order val="1"/>
          <c:tx>
            <c:strRef>
              <c:f>'الحادي عشر'!$D$2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'الحادي عشر'!$D$24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2"/>
          <c:order val="2"/>
          <c:tx>
            <c:strRef>
              <c:f>'الحادي عشر'!$E$2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'الحادي عشر'!$E$24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3"/>
          <c:order val="3"/>
          <c:tx>
            <c:strRef>
              <c:f>'الحادي عشر'!$F$2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'الحادي عشر'!$F$24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4"/>
          <c:order val="4"/>
          <c:tx>
            <c:strRef>
              <c:f>'الحادي عشر'!$G$2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'الحادي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'الحادي عشر'!$G$24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329536"/>
        <c:axId val="130702656"/>
      </c:barChart>
      <c:catAx>
        <c:axId val="13132953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30702656"/>
        <c:crosses val="autoZero"/>
        <c:auto val="1"/>
        <c:lblAlgn val="ctr"/>
        <c:lblOffset val="100"/>
        <c:noMultiLvlLbl val="0"/>
      </c:catAx>
      <c:valAx>
        <c:axId val="130702656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1329536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2"/>
          <c:y val="0.069269027321998"/>
          <c:w val="0.143731496062992"/>
          <c:h val="0.861461945356004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7ffb3d99-61d3-44b5-9ff7-d5fba9a0e1c3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/>
              <a:t>الصف: </a:t>
            </a:r>
            <a:r>
              <a:rPr lang="ar-OM" sz="2000">
                <a:solidFill>
                  <a:srgbClr val="FF0000"/>
                </a:solidFill>
              </a:rPr>
              <a:t>الحادي عشر</a:t>
            </a:r>
            <a:endParaRPr lang="ar-OM" sz="2000">
              <a:solidFill>
                <a:srgbClr val="FF0000"/>
              </a:solidFill>
            </a:endParaRP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582064423765211"/>
          <c:y val="0.196148639314822"/>
          <c:w val="0.829462357929241"/>
          <c:h val="0.75127533238673"/>
        </c:manualLayout>
      </c:layout>
      <c:pieChart>
        <c:varyColors val="1"/>
        <c:ser>
          <c:idx val="0"/>
          <c:order val="0"/>
          <c:tx>
            <c:strRef>
              <c:f>'الحادي عشر'!$L$2</c:f>
              <c:strCache>
                <c:ptCount val="1"/>
                <c:pt idx="0">
                  <c:v>الصف الحادي عشر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'الحادي عشر'!$L$24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'الحادي عشر'!$M$24:$O$24</c:f>
              <c:numCache>
                <c:formatCode>0.00%</c:formatCode>
                <c:ptCount val="3"/>
                <c:pt idx="0">
                  <c:v>0.4</c:v>
                </c:pt>
                <c:pt idx="1">
                  <c:v>0.2</c:v>
                </c:pt>
                <c:pt idx="2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025ef04-574c-400a-87e0-a3307b2099b7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0400749906262"/>
          <c:y val="0.0514005540974045"/>
          <c:w val="0.880310356228799"/>
          <c:h val="0.666811388159813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'الثاني عشر'!$C$2</c:f>
              <c:strCache>
                <c:ptCount val="1"/>
                <c:pt idx="0">
                  <c:v>أ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عشر'!$B$3:$B$23</c:f>
              <c:strCache>
                <c:ptCount val="21"/>
                <c:pt idx="0">
                  <c:v>الثاني عشر/ 1</c:v>
                </c:pt>
                <c:pt idx="1">
                  <c:v>الثاني عشر/ 2</c:v>
                </c:pt>
                <c:pt idx="2">
                  <c:v>الثاني عشر/ 3</c:v>
                </c:pt>
                <c:pt idx="3">
                  <c:v>الثاني عشر/ 4</c:v>
                </c:pt>
                <c:pt idx="4">
                  <c:v>الثاني عشر/ 5</c:v>
                </c:pt>
                <c:pt idx="5">
                  <c:v>الثاني عشر/ 6</c:v>
                </c:pt>
                <c:pt idx="6">
                  <c:v>الثاني عشر/ 7</c:v>
                </c:pt>
                <c:pt idx="7">
                  <c:v>الثاني عشر/ 8</c:v>
                </c:pt>
                <c:pt idx="8">
                  <c:v>الثاني عشر/ 9</c:v>
                </c:pt>
                <c:pt idx="9">
                  <c:v>الثاني عشر/ 10</c:v>
                </c:pt>
                <c:pt idx="10">
                  <c:v>الثاني عشر/ 11</c:v>
                </c:pt>
                <c:pt idx="11">
                  <c:v>الثاني عشر/ 12</c:v>
                </c:pt>
                <c:pt idx="12">
                  <c:v>الثاني عشر/ 13</c:v>
                </c:pt>
                <c:pt idx="13">
                  <c:v>الثاني عشر/ 14</c:v>
                </c:pt>
                <c:pt idx="14">
                  <c:v>الثاني عشر/ 15</c:v>
                </c:pt>
                <c:pt idx="15">
                  <c:v>الثاني عشر/ 16</c:v>
                </c:pt>
                <c:pt idx="16">
                  <c:v>الثاني عشر/ 17</c:v>
                </c:pt>
                <c:pt idx="17">
                  <c:v>الثاني عشر/ 18</c:v>
                </c:pt>
                <c:pt idx="18">
                  <c:v>الثاني عشر/ 19</c:v>
                </c:pt>
                <c:pt idx="19">
                  <c:v>الثاني عشر/ 20</c:v>
                </c:pt>
                <c:pt idx="20">
                  <c:v>الثاني عشر/ 21</c:v>
                </c:pt>
              </c:strCache>
            </c:strRef>
          </c:cat>
          <c:val>
            <c:numRef>
              <c:f>'الثاني عشر'!$C$3:$C$23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1"/>
          <c:order val="1"/>
          <c:tx>
            <c:strRef>
              <c:f>'الثاني عشر'!$D$2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عشر'!$B$3:$B$23</c:f>
              <c:strCache>
                <c:ptCount val="21"/>
                <c:pt idx="0">
                  <c:v>الثاني عشر/ 1</c:v>
                </c:pt>
                <c:pt idx="1">
                  <c:v>الثاني عشر/ 2</c:v>
                </c:pt>
                <c:pt idx="2">
                  <c:v>الثاني عشر/ 3</c:v>
                </c:pt>
                <c:pt idx="3">
                  <c:v>الثاني عشر/ 4</c:v>
                </c:pt>
                <c:pt idx="4">
                  <c:v>الثاني عشر/ 5</c:v>
                </c:pt>
                <c:pt idx="5">
                  <c:v>الثاني عشر/ 6</c:v>
                </c:pt>
                <c:pt idx="6">
                  <c:v>الثاني عشر/ 7</c:v>
                </c:pt>
                <c:pt idx="7">
                  <c:v>الثاني عشر/ 8</c:v>
                </c:pt>
                <c:pt idx="8">
                  <c:v>الثاني عشر/ 9</c:v>
                </c:pt>
                <c:pt idx="9">
                  <c:v>الثاني عشر/ 10</c:v>
                </c:pt>
                <c:pt idx="10">
                  <c:v>الثاني عشر/ 11</c:v>
                </c:pt>
                <c:pt idx="11">
                  <c:v>الثاني عشر/ 12</c:v>
                </c:pt>
                <c:pt idx="12">
                  <c:v>الثاني عشر/ 13</c:v>
                </c:pt>
                <c:pt idx="13">
                  <c:v>الثاني عشر/ 14</c:v>
                </c:pt>
                <c:pt idx="14">
                  <c:v>الثاني عشر/ 15</c:v>
                </c:pt>
                <c:pt idx="15">
                  <c:v>الثاني عشر/ 16</c:v>
                </c:pt>
                <c:pt idx="16">
                  <c:v>الثاني عشر/ 17</c:v>
                </c:pt>
                <c:pt idx="17">
                  <c:v>الثاني عشر/ 18</c:v>
                </c:pt>
                <c:pt idx="18">
                  <c:v>الثاني عشر/ 19</c:v>
                </c:pt>
                <c:pt idx="19">
                  <c:v>الثاني عشر/ 20</c:v>
                </c:pt>
                <c:pt idx="20">
                  <c:v>الثاني عشر/ 21</c:v>
                </c:pt>
              </c:strCache>
            </c:strRef>
          </c:cat>
          <c:val>
            <c:numRef>
              <c:f>'الثاني عشر'!$D$3:$D$23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2"/>
          <c:order val="2"/>
          <c:tx>
            <c:strRef>
              <c:f>'الثاني عشر'!$E$2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عشر'!$B$3:$B$23</c:f>
              <c:strCache>
                <c:ptCount val="21"/>
                <c:pt idx="0">
                  <c:v>الثاني عشر/ 1</c:v>
                </c:pt>
                <c:pt idx="1">
                  <c:v>الثاني عشر/ 2</c:v>
                </c:pt>
                <c:pt idx="2">
                  <c:v>الثاني عشر/ 3</c:v>
                </c:pt>
                <c:pt idx="3">
                  <c:v>الثاني عشر/ 4</c:v>
                </c:pt>
                <c:pt idx="4">
                  <c:v>الثاني عشر/ 5</c:v>
                </c:pt>
                <c:pt idx="5">
                  <c:v>الثاني عشر/ 6</c:v>
                </c:pt>
                <c:pt idx="6">
                  <c:v>الثاني عشر/ 7</c:v>
                </c:pt>
                <c:pt idx="7">
                  <c:v>الثاني عشر/ 8</c:v>
                </c:pt>
                <c:pt idx="8">
                  <c:v>الثاني عشر/ 9</c:v>
                </c:pt>
                <c:pt idx="9">
                  <c:v>الثاني عشر/ 10</c:v>
                </c:pt>
                <c:pt idx="10">
                  <c:v>الثاني عشر/ 11</c:v>
                </c:pt>
                <c:pt idx="11">
                  <c:v>الثاني عشر/ 12</c:v>
                </c:pt>
                <c:pt idx="12">
                  <c:v>الثاني عشر/ 13</c:v>
                </c:pt>
                <c:pt idx="13">
                  <c:v>الثاني عشر/ 14</c:v>
                </c:pt>
                <c:pt idx="14">
                  <c:v>الثاني عشر/ 15</c:v>
                </c:pt>
                <c:pt idx="15">
                  <c:v>الثاني عشر/ 16</c:v>
                </c:pt>
                <c:pt idx="16">
                  <c:v>الثاني عشر/ 17</c:v>
                </c:pt>
                <c:pt idx="17">
                  <c:v>الثاني عشر/ 18</c:v>
                </c:pt>
                <c:pt idx="18">
                  <c:v>الثاني عشر/ 19</c:v>
                </c:pt>
                <c:pt idx="19">
                  <c:v>الثاني عشر/ 20</c:v>
                </c:pt>
                <c:pt idx="20">
                  <c:v>الثاني عشر/ 21</c:v>
                </c:pt>
              </c:strCache>
            </c:strRef>
          </c:cat>
          <c:val>
            <c:numRef>
              <c:f>'الثاني عشر'!$E$3:$E$23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3"/>
          <c:order val="3"/>
          <c:tx>
            <c:strRef>
              <c:f>'الثاني عشر'!$F$2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عشر'!$B$3:$B$23</c:f>
              <c:strCache>
                <c:ptCount val="21"/>
                <c:pt idx="0">
                  <c:v>الثاني عشر/ 1</c:v>
                </c:pt>
                <c:pt idx="1">
                  <c:v>الثاني عشر/ 2</c:v>
                </c:pt>
                <c:pt idx="2">
                  <c:v>الثاني عشر/ 3</c:v>
                </c:pt>
                <c:pt idx="3">
                  <c:v>الثاني عشر/ 4</c:v>
                </c:pt>
                <c:pt idx="4">
                  <c:v>الثاني عشر/ 5</c:v>
                </c:pt>
                <c:pt idx="5">
                  <c:v>الثاني عشر/ 6</c:v>
                </c:pt>
                <c:pt idx="6">
                  <c:v>الثاني عشر/ 7</c:v>
                </c:pt>
                <c:pt idx="7">
                  <c:v>الثاني عشر/ 8</c:v>
                </c:pt>
                <c:pt idx="8">
                  <c:v>الثاني عشر/ 9</c:v>
                </c:pt>
                <c:pt idx="9">
                  <c:v>الثاني عشر/ 10</c:v>
                </c:pt>
                <c:pt idx="10">
                  <c:v>الثاني عشر/ 11</c:v>
                </c:pt>
                <c:pt idx="11">
                  <c:v>الثاني عشر/ 12</c:v>
                </c:pt>
                <c:pt idx="12">
                  <c:v>الثاني عشر/ 13</c:v>
                </c:pt>
                <c:pt idx="13">
                  <c:v>الثاني عشر/ 14</c:v>
                </c:pt>
                <c:pt idx="14">
                  <c:v>الثاني عشر/ 15</c:v>
                </c:pt>
                <c:pt idx="15">
                  <c:v>الثاني عشر/ 16</c:v>
                </c:pt>
                <c:pt idx="16">
                  <c:v>الثاني عشر/ 17</c:v>
                </c:pt>
                <c:pt idx="17">
                  <c:v>الثاني عشر/ 18</c:v>
                </c:pt>
                <c:pt idx="18">
                  <c:v>الثاني عشر/ 19</c:v>
                </c:pt>
                <c:pt idx="19">
                  <c:v>الثاني عشر/ 20</c:v>
                </c:pt>
                <c:pt idx="20">
                  <c:v>الثاني عشر/ 21</c:v>
                </c:pt>
              </c:strCache>
            </c:strRef>
          </c:cat>
          <c:val>
            <c:numRef>
              <c:f>'الثاني عشر'!$F$3:$F$23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ser>
          <c:idx val="4"/>
          <c:order val="4"/>
          <c:tx>
            <c:strRef>
              <c:f>'الثاني عشر'!$G$2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عشر'!$B$3:$B$23</c:f>
              <c:strCache>
                <c:ptCount val="21"/>
                <c:pt idx="0">
                  <c:v>الثاني عشر/ 1</c:v>
                </c:pt>
                <c:pt idx="1">
                  <c:v>الثاني عشر/ 2</c:v>
                </c:pt>
                <c:pt idx="2">
                  <c:v>الثاني عشر/ 3</c:v>
                </c:pt>
                <c:pt idx="3">
                  <c:v>الثاني عشر/ 4</c:v>
                </c:pt>
                <c:pt idx="4">
                  <c:v>الثاني عشر/ 5</c:v>
                </c:pt>
                <c:pt idx="5">
                  <c:v>الثاني عشر/ 6</c:v>
                </c:pt>
                <c:pt idx="6">
                  <c:v>الثاني عشر/ 7</c:v>
                </c:pt>
                <c:pt idx="7">
                  <c:v>الثاني عشر/ 8</c:v>
                </c:pt>
                <c:pt idx="8">
                  <c:v>الثاني عشر/ 9</c:v>
                </c:pt>
                <c:pt idx="9">
                  <c:v>الثاني عشر/ 10</c:v>
                </c:pt>
                <c:pt idx="10">
                  <c:v>الثاني عشر/ 11</c:v>
                </c:pt>
                <c:pt idx="11">
                  <c:v>الثاني عشر/ 12</c:v>
                </c:pt>
                <c:pt idx="12">
                  <c:v>الثاني عشر/ 13</c:v>
                </c:pt>
                <c:pt idx="13">
                  <c:v>الثاني عشر/ 14</c:v>
                </c:pt>
                <c:pt idx="14">
                  <c:v>الثاني عشر/ 15</c:v>
                </c:pt>
                <c:pt idx="15">
                  <c:v>الثاني عشر/ 16</c:v>
                </c:pt>
                <c:pt idx="16">
                  <c:v>الثاني عشر/ 17</c:v>
                </c:pt>
                <c:pt idx="17">
                  <c:v>الثاني عشر/ 18</c:v>
                </c:pt>
                <c:pt idx="18">
                  <c:v>الثاني عشر/ 19</c:v>
                </c:pt>
                <c:pt idx="19">
                  <c:v>الثاني عشر/ 20</c:v>
                </c:pt>
                <c:pt idx="20">
                  <c:v>الثاني عشر/ 21</c:v>
                </c:pt>
              </c:strCache>
            </c:strRef>
          </c:cat>
          <c:val>
            <c:numRef>
              <c:f>'الثاني عشر'!$G$3:$G$23</c:f>
              <c:numCache>
                <c:formatCode>General</c:formatCode>
                <c:ptCount val="21"/>
                <c:pt idx="0">
                  <c:v>1</c:v>
                </c:pt>
                <c:pt idx="19">
                  <c:v>1</c:v>
                </c:pt>
                <c:pt idx="2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033024"/>
        <c:axId val="131353408"/>
      </c:barChart>
      <c:catAx>
        <c:axId val="13203302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1353408"/>
        <c:crosses val="autoZero"/>
        <c:auto val="1"/>
        <c:lblAlgn val="ctr"/>
        <c:lblOffset val="100"/>
        <c:noMultiLvlLbl val="0"/>
      </c:catAx>
      <c:valAx>
        <c:axId val="131353408"/>
        <c:scaling>
          <c:orientation val="minMax"/>
        </c:scaling>
        <c:delete val="0"/>
        <c:axPos val="r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2033024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0746500777604977"/>
          <c:y val="0.0330198184972641"/>
          <c:w val="0.058624508639375"/>
          <c:h val="0.88734985986921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9950de1-4da3-4837-8d66-93063e9a53a8}"/>
      </c:ext>
    </c:extLst>
  </c:chart>
  <c:spPr>
    <a:gradFill>
      <a:gsLst>
        <a:gs pos="0">
          <a:schemeClr val="tx2">
            <a:lumMod val="33000"/>
            <a:lumOff val="67000"/>
            <a:alpha val="16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'الثاني عشر'!$C$2</c:f>
              <c:strCache>
                <c:ptCount val="1"/>
                <c:pt idx="0">
                  <c:v>أ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'الثاني عشر'!$C$24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1"/>
          <c:order val="1"/>
          <c:tx>
            <c:strRef>
              <c:f>'الثاني عشر'!$D$2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'الثاني عشر'!$D$24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2"/>
          <c:order val="2"/>
          <c:tx>
            <c:strRef>
              <c:f>'الثاني عشر'!$E$2</c:f>
              <c:strCache>
                <c:ptCount val="1"/>
                <c:pt idx="0">
                  <c:v>ج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'الثاني عشر'!$E$24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3"/>
          <c:order val="3"/>
          <c:tx>
            <c:strRef>
              <c:f>'الثاني عشر'!$F$2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'الثاني عشر'!$F$24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4"/>
          <c:order val="4"/>
          <c:tx>
            <c:strRef>
              <c:f>'الثاني عشر'!$G$2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dLbl>
              <c:idx val="0"/>
              <c:layout>
                <c:manualLayout>
                  <c:x val="0.0207612456747405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 algn="ctr">
                  <a:defRPr lang="ar-OM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'الثاني عشر'!$B$24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'الثاني عشر'!$G$24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2030976"/>
        <c:axId val="131355712"/>
      </c:barChart>
      <c:catAx>
        <c:axId val="13203097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 algn="ctr">
              <a:defRPr lang="ar-OM"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</a:p>
        </c:txPr>
        <c:crossAx val="131355712"/>
        <c:crosses val="autoZero"/>
        <c:auto val="1"/>
        <c:lblAlgn val="ctr"/>
        <c:lblOffset val="100"/>
        <c:noMultiLvlLbl val="0"/>
      </c:catAx>
      <c:valAx>
        <c:axId val="131355712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2030976"/>
        <c:crosses val="min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02"/>
          <c:y val="0.069269027321998"/>
          <c:w val="0.143731496062992"/>
          <c:h val="0.861461945356004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e0bee984-cd96-4083-8643-e2e9742043e3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ar-OM"/>
              <a:t>الصف: </a:t>
            </a:r>
            <a:r>
              <a:rPr lang="ar-OM" sz="2000">
                <a:solidFill>
                  <a:srgbClr val="FF0000"/>
                </a:solidFill>
              </a:rPr>
              <a:t>الثاني عشر</a:t>
            </a:r>
            <a:endParaRPr lang="ar-OM" sz="2000">
              <a:solidFill>
                <a:srgbClr val="FF0000"/>
              </a:solidFill>
            </a:endParaRP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582064423765211"/>
          <c:y val="0.196148639314822"/>
          <c:w val="0.829462357929241"/>
          <c:h val="0.75127533238673"/>
        </c:manualLayout>
      </c:layout>
      <c:pieChart>
        <c:varyColors val="1"/>
        <c:ser>
          <c:idx val="0"/>
          <c:order val="0"/>
          <c:tx>
            <c:strRef>
              <c:f>'الثاني عشر'!$L$2</c:f>
              <c:strCache>
                <c:ptCount val="1"/>
                <c:pt idx="0">
                  <c:v>الصف الثاني عشر</c:v>
                </c:pt>
              </c:strCache>
            </c:strRef>
          </c:tx>
          <c:explosion val="0"/>
          <c:dPt>
            <c:idx val="0"/>
            <c:bubble3D val="0"/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'الثاني عشر'!$L$24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'الثاني عشر'!$M$24:$O$24</c:f>
              <c:numCache>
                <c:formatCode>0.00%</c:formatCode>
                <c:ptCount val="3"/>
                <c:pt idx="0">
                  <c:v>0.4</c:v>
                </c:pt>
                <c:pt idx="1">
                  <c:v>0.2</c:v>
                </c:pt>
                <c:pt idx="2">
                  <c:v>0.133333333333333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e472fd3-0c0a-4861-987c-0b44584e6538}"/>
      </c:ext>
    </c:extLst>
  </c:chart>
  <c:spPr>
    <a:gradFill>
      <a:gsLst>
        <a:gs pos="0">
          <a:schemeClr val="tx2">
            <a:lumMod val="20000"/>
            <a:lumOff val="80000"/>
          </a:schemeClr>
        </a:gs>
        <a:gs pos="50000">
          <a:schemeClr val="accent1">
            <a:lumMod val="20000"/>
            <a:lumOff val="8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347663</xdr:colOff>
      <xdr:row>25</xdr:row>
      <xdr:rowOff>47624</xdr:rowOff>
    </xdr:from>
    <xdr:to>
      <xdr:col>27</xdr:col>
      <xdr:colOff>1</xdr:colOff>
      <xdr:row>37</xdr:row>
      <xdr:rowOff>117659</xdr:rowOff>
    </xdr:to>
    <xdr:graphicFrame>
      <xdr:nvGraphicFramePr>
        <xdr:cNvPr id="1520024" name="Chart 1"/>
        <xdr:cNvGraphicFramePr/>
      </xdr:nvGraphicFramePr>
      <xdr:xfrm>
        <a:off x="1061720" y="7360920"/>
        <a:ext cx="18483580" cy="38728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97415</xdr:colOff>
      <xdr:row>7</xdr:row>
      <xdr:rowOff>173182</xdr:rowOff>
    </xdr:from>
    <xdr:to>
      <xdr:col>22</xdr:col>
      <xdr:colOff>484910</xdr:colOff>
      <xdr:row>19</xdr:row>
      <xdr:rowOff>233796</xdr:rowOff>
    </xdr:to>
    <xdr:graphicFrame>
      <xdr:nvGraphicFramePr>
        <xdr:cNvPr id="1520025" name="مخطط 1"/>
        <xdr:cNvGraphicFramePr/>
      </xdr:nvGraphicFramePr>
      <xdr:xfrm>
        <a:off x="12012930" y="2328545"/>
        <a:ext cx="3778250" cy="38633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675409</xdr:colOff>
      <xdr:row>7</xdr:row>
      <xdr:rowOff>165965</xdr:rowOff>
    </xdr:from>
    <xdr:to>
      <xdr:col>27</xdr:col>
      <xdr:colOff>25254</xdr:colOff>
      <xdr:row>19</xdr:row>
      <xdr:rowOff>242455</xdr:rowOff>
    </xdr:to>
    <xdr:graphicFrame>
      <xdr:nvGraphicFramePr>
        <xdr:cNvPr id="1520026" name="مخطط 2"/>
        <xdr:cNvGraphicFramePr/>
      </xdr:nvGraphicFramePr>
      <xdr:xfrm>
        <a:off x="15981680" y="2321560"/>
        <a:ext cx="3588385" cy="38785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768494</xdr:colOff>
      <xdr:row>8</xdr:row>
      <xdr:rowOff>102465</xdr:rowOff>
    </xdr:from>
    <xdr:to>
      <xdr:col>23</xdr:col>
      <xdr:colOff>768494</xdr:colOff>
      <xdr:row>9</xdr:row>
      <xdr:rowOff>207818</xdr:rowOff>
    </xdr:to>
    <xdr:sp>
      <xdr:nvSpPr>
        <xdr:cNvPr id="2" name="مربع نص 1"/>
        <xdr:cNvSpPr txBox="1"/>
      </xdr:nvSpPr>
      <xdr:spPr>
        <a:xfrm>
          <a:off x="16075025" y="2574925"/>
          <a:ext cx="847725" cy="422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25</xdr:col>
      <xdr:colOff>772825</xdr:colOff>
      <xdr:row>8</xdr:row>
      <xdr:rowOff>86591</xdr:rowOff>
    </xdr:from>
    <xdr:to>
      <xdr:col>26</xdr:col>
      <xdr:colOff>823338</xdr:colOff>
      <xdr:row>9</xdr:row>
      <xdr:rowOff>194107</xdr:rowOff>
    </xdr:to>
    <xdr:sp>
      <xdr:nvSpPr>
        <xdr:cNvPr id="6" name="مربع نص 5"/>
        <xdr:cNvSpPr txBox="1"/>
      </xdr:nvSpPr>
      <xdr:spPr>
        <a:xfrm>
          <a:off x="18622645" y="2559050"/>
          <a:ext cx="897890" cy="4241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23</xdr:col>
      <xdr:colOff>23814</xdr:colOff>
      <xdr:row>17</xdr:row>
      <xdr:rowOff>298738</xdr:rowOff>
    </xdr:from>
    <xdr:to>
      <xdr:col>24</xdr:col>
      <xdr:colOff>108961</xdr:colOff>
      <xdr:row>19</xdr:row>
      <xdr:rowOff>137824</xdr:rowOff>
    </xdr:to>
    <xdr:sp>
      <xdr:nvSpPr>
        <xdr:cNvPr id="7" name="مربع نص 6"/>
        <xdr:cNvSpPr txBox="1"/>
      </xdr:nvSpPr>
      <xdr:spPr>
        <a:xfrm>
          <a:off x="16177895" y="5622925"/>
          <a:ext cx="932815" cy="473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24</xdr:col>
      <xdr:colOff>383577</xdr:colOff>
      <xdr:row>12</xdr:row>
      <xdr:rowOff>153403</xdr:rowOff>
    </xdr:from>
    <xdr:to>
      <xdr:col>25</xdr:col>
      <xdr:colOff>302572</xdr:colOff>
      <xdr:row>14</xdr:row>
      <xdr:rowOff>253382</xdr:rowOff>
    </xdr:to>
    <xdr:sp>
      <xdr:nvSpPr>
        <xdr:cNvPr id="4" name="شكل بيضاوي 3"/>
        <xdr:cNvSpPr/>
      </xdr:nvSpPr>
      <xdr:spPr>
        <a:xfrm>
          <a:off x="17385665" y="3893185"/>
          <a:ext cx="766445" cy="734060"/>
        </a:xfrm>
        <a:prstGeom prst="ellipse">
          <a:avLst/>
        </a:prstGeom>
        <a:solidFill>
          <a:schemeClr val="accent5">
            <a:lumMod val="20000"/>
            <a:lumOff val="80000"/>
          </a:schemeClr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ctr"/>
        <a:lstStyle/>
        <a:p>
          <a:pPr algn="ctr" rtl="1"/>
          <a:r>
            <a:rPr lang="ar-OM" sz="1400" b="1">
              <a:solidFill>
                <a:sysClr val="windowText" lastClr="000000"/>
              </a:solidFill>
            </a:rPr>
            <a:t>نسبة</a:t>
          </a:r>
          <a:endParaRPr lang="ar-OM" sz="1400" b="1">
            <a:solidFill>
              <a:sysClr val="windowText" lastClr="000000"/>
            </a:solidFill>
          </a:endParaRPr>
        </a:p>
        <a:p>
          <a:pPr algn="ctr" rtl="1"/>
          <a:r>
            <a:rPr lang="ar-OM" sz="1400" b="1">
              <a:solidFill>
                <a:sysClr val="windowText" lastClr="000000"/>
              </a:solidFill>
            </a:rPr>
            <a:t>الأداء</a:t>
          </a:r>
          <a:endParaRPr lang="ar-OM" sz="1050" b="1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16</xdr:col>
      <xdr:colOff>358588</xdr:colOff>
      <xdr:row>6</xdr:row>
      <xdr:rowOff>291354</xdr:rowOff>
    </xdr:from>
    <xdr:to>
      <xdr:col>23</xdr:col>
      <xdr:colOff>235323</xdr:colOff>
      <xdr:row>18</xdr:row>
      <xdr:rowOff>275106</xdr:rowOff>
    </xdr:to>
    <xdr:graphicFrame>
      <xdr:nvGraphicFramePr>
        <xdr:cNvPr id="2183217" name="مخطط 1"/>
        <xdr:cNvGraphicFramePr/>
      </xdr:nvGraphicFramePr>
      <xdr:xfrm>
        <a:off x="10064115" y="1834515"/>
        <a:ext cx="3943985" cy="378650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381000</xdr:colOff>
      <xdr:row>19</xdr:row>
      <xdr:rowOff>0</xdr:rowOff>
    </xdr:from>
    <xdr:to>
      <xdr:col>23</xdr:col>
      <xdr:colOff>224117</xdr:colOff>
      <xdr:row>23</xdr:row>
      <xdr:rowOff>100853</xdr:rowOff>
    </xdr:to>
    <xdr:graphicFrame>
      <xdr:nvGraphicFramePr>
        <xdr:cNvPr id="2183218" name="مخطط 8"/>
        <xdr:cNvGraphicFramePr/>
      </xdr:nvGraphicFramePr>
      <xdr:xfrm>
        <a:off x="10086975" y="5662930"/>
        <a:ext cx="3909695" cy="13957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235324</xdr:colOff>
      <xdr:row>6</xdr:row>
      <xdr:rowOff>302559</xdr:rowOff>
    </xdr:from>
    <xdr:to>
      <xdr:col>16</xdr:col>
      <xdr:colOff>145677</xdr:colOff>
      <xdr:row>18</xdr:row>
      <xdr:rowOff>313764</xdr:rowOff>
    </xdr:to>
    <xdr:graphicFrame>
      <xdr:nvGraphicFramePr>
        <xdr:cNvPr id="2" name="مخطط 1"/>
        <xdr:cNvGraphicFramePr/>
      </xdr:nvGraphicFramePr>
      <xdr:xfrm>
        <a:off x="7035800" y="1845945"/>
        <a:ext cx="2815590" cy="38138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0.00752</cdr:x>
      <cdr:y>0.10862</cdr:y>
    </cdr:from>
    <cdr:to>
      <cdr:x>0.43143</cdr:x>
      <cdr:y>0.34626</cdr:y>
    </cdr:to>
    <cdr:sp>
      <cdr:nvSpPr>
        <cdr:cNvPr id="2" name="Rectangles 1"/>
        <cdr:cNvSpPr/>
      </cdr:nvSpPr>
      <cdr:spPr xmlns:a="http://schemas.openxmlformats.org/drawingml/2006/main">
        <a:xfrm xmlns:a="http://schemas.openxmlformats.org/drawingml/2006/main">
          <a:off x="29492" y="152148"/>
          <a:ext cx="1662595" cy="332871"/>
        </a:xfrm>
        <a:prstGeom xmlns:a="http://schemas.openxmlformats.org/drawingml/2006/main" prst="rect">
          <a:avLst/>
        </a:prstGeom>
        <a:noFill/>
        <a:ln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 xmlns:a="http://schemas.openxmlformats.org/drawingml/2006/main">
        <a:bodyPr wrap="square" rtlCol="1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r" rtl="1"/>
          <a:r>
            <a:rPr lang="ar-OM" sz="1200" b="1">
              <a:solidFill>
                <a:schemeClr val="accent3">
                  <a:lumMod val="75000"/>
                </a:schemeClr>
              </a:solidFill>
            </a:rPr>
            <a:t>-</a:t>
          </a:r>
          <a:r>
            <a:rPr lang="ar-OM" sz="1200" b="1" baseline="0">
              <a:solidFill>
                <a:schemeClr val="accent3">
                  <a:lumMod val="75000"/>
                </a:schemeClr>
              </a:solidFill>
            </a:rPr>
            <a:t> </a:t>
          </a:r>
          <a:r>
            <a:rPr lang="ar-OM" sz="1200" b="1">
              <a:solidFill>
                <a:schemeClr val="accent3">
                  <a:lumMod val="75000"/>
                </a:schemeClr>
              </a:solidFill>
            </a:rPr>
            <a:t>طلبة</a:t>
          </a:r>
          <a:r>
            <a:rPr lang="ar-OM" sz="1200" b="1" baseline="0">
              <a:solidFill>
                <a:schemeClr val="accent3">
                  <a:lumMod val="75000"/>
                </a:schemeClr>
              </a:solidFill>
            </a:rPr>
            <a:t> الرعاية</a:t>
          </a:r>
          <a:endParaRPr lang="ar-OM" sz="1050" b="1">
            <a:solidFill>
              <a:schemeClr val="accent3">
                <a:lumMod val="75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</cdr:x>
      <cdr:y>0.39837</cdr:y>
    </cdr:from>
    <cdr:to>
      <cdr:x>0.44015</cdr:x>
      <cdr:y>0.636</cdr:y>
    </cdr:to>
    <cdr:sp>
      <cdr:nvSpPr>
        <cdr:cNvPr id="3" name="Rectangles 2"/>
        <cdr:cNvSpPr/>
      </cdr:nvSpPr>
      <cdr:spPr xmlns:a="http://schemas.openxmlformats.org/drawingml/2006/main">
        <a:xfrm xmlns:a="http://schemas.openxmlformats.org/drawingml/2006/main">
          <a:off x="0" y="558011"/>
          <a:ext cx="1277470" cy="332857"/>
        </a:xfrm>
        <a:prstGeom xmlns:a="http://schemas.openxmlformats.org/drawingml/2006/main" prst="rect">
          <a:avLst/>
        </a:prstGeom>
        <a:noFill/>
        <a:ln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 xmlns:a="http://schemas.openxmlformats.org/drawingml/2006/main">
        <a:bodyPr wrap="square" rtlCol="1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r" rtl="1"/>
          <a:r>
            <a:rPr lang="ar-OM" sz="1200" b="1">
              <a:solidFill>
                <a:schemeClr val="tx2">
                  <a:lumMod val="60000"/>
                  <a:lumOff val="40000"/>
                </a:schemeClr>
              </a:solidFill>
            </a:rPr>
            <a:t>- القرارات اللدارية</a:t>
          </a:r>
          <a:endParaRPr lang="ar-OM" sz="1050" b="1">
            <a:solidFill>
              <a:schemeClr val="tx2">
                <a:lumMod val="60000"/>
                <a:lumOff val="4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</cdr:x>
      <cdr:y>0.68804</cdr:y>
    </cdr:from>
    <cdr:to>
      <cdr:x>0.42571</cdr:x>
      <cdr:y>0.92568</cdr:y>
    </cdr:to>
    <cdr:sp>
      <cdr:nvSpPr>
        <cdr:cNvPr id="4" name="Rectangles 3"/>
        <cdr:cNvSpPr/>
      </cdr:nvSpPr>
      <cdr:spPr xmlns:a="http://schemas.openxmlformats.org/drawingml/2006/main">
        <a:xfrm xmlns:a="http://schemas.openxmlformats.org/drawingml/2006/main">
          <a:off x="0" y="963762"/>
          <a:ext cx="1669676" cy="332871"/>
        </a:xfrm>
        <a:prstGeom xmlns:a="http://schemas.openxmlformats.org/drawingml/2006/main" prst="rect">
          <a:avLst/>
        </a:prstGeom>
        <a:noFill/>
        <a:ln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 xmlns:a="http://schemas.openxmlformats.org/drawingml/2006/main">
        <a:bodyPr wrap="square" rtlCol="1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r" rtl="1"/>
          <a:r>
            <a:rPr lang="ar-OM" sz="1200" b="1">
              <a:solidFill>
                <a:schemeClr val="accent2">
                  <a:lumMod val="75000"/>
                </a:schemeClr>
              </a:solidFill>
            </a:rPr>
            <a:t>- بسبب الغياب</a:t>
          </a:r>
          <a:endParaRPr lang="ar-OM" sz="1050" b="1">
            <a:solidFill>
              <a:schemeClr val="accent2">
                <a:lumMod val="75000"/>
              </a:schemeClr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20</xdr:row>
      <xdr:rowOff>47625</xdr:rowOff>
    </xdr:from>
    <xdr:to>
      <xdr:col>15</xdr:col>
      <xdr:colOff>63500</xdr:colOff>
      <xdr:row>37</xdr:row>
      <xdr:rowOff>57150</xdr:rowOff>
    </xdr:to>
    <xdr:graphicFrame>
      <xdr:nvGraphicFramePr>
        <xdr:cNvPr id="2" name="مخطط 1"/>
        <xdr:cNvGraphicFramePr/>
      </xdr:nvGraphicFramePr>
      <xdr:xfrm>
        <a:off x="621665" y="6276975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20</xdr:row>
      <xdr:rowOff>31750</xdr:rowOff>
    </xdr:from>
    <xdr:to>
      <xdr:col>21</xdr:col>
      <xdr:colOff>177799</xdr:colOff>
      <xdr:row>37</xdr:row>
      <xdr:rowOff>57150</xdr:rowOff>
    </xdr:to>
    <xdr:graphicFrame>
      <xdr:nvGraphicFramePr>
        <xdr:cNvPr id="3" name="مخطط 2"/>
        <xdr:cNvGraphicFramePr/>
      </xdr:nvGraphicFramePr>
      <xdr:xfrm>
        <a:off x="12026900" y="6261100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5</xdr:row>
      <xdr:rowOff>95250</xdr:rowOff>
    </xdr:from>
    <xdr:to>
      <xdr:col>21</xdr:col>
      <xdr:colOff>142877</xdr:colOff>
      <xdr:row>18</xdr:row>
      <xdr:rowOff>317500</xdr:rowOff>
    </xdr:to>
    <xdr:graphicFrame>
      <xdr:nvGraphicFramePr>
        <xdr:cNvPr id="4" name="مخطط 3"/>
        <xdr:cNvGraphicFramePr/>
      </xdr:nvGraphicFramePr>
      <xdr:xfrm>
        <a:off x="12004040" y="1598295"/>
        <a:ext cx="3797935" cy="44056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36079</xdr:rowOff>
    </xdr:from>
    <xdr:to>
      <xdr:col>17</xdr:col>
      <xdr:colOff>54840</xdr:colOff>
      <xdr:row>8</xdr:row>
      <xdr:rowOff>190500</xdr:rowOff>
    </xdr:to>
    <xdr:sp>
      <xdr:nvSpPr>
        <xdr:cNvPr id="5" name="مربع نص 4"/>
        <xdr:cNvSpPr txBox="1"/>
      </xdr:nvSpPr>
      <xdr:spPr>
        <a:xfrm>
          <a:off x="12201525" y="2172335"/>
          <a:ext cx="921385" cy="471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31750</xdr:rowOff>
    </xdr:from>
    <xdr:to>
      <xdr:col>21</xdr:col>
      <xdr:colOff>15875</xdr:colOff>
      <xdr:row>8</xdr:row>
      <xdr:rowOff>158750</xdr:rowOff>
    </xdr:to>
    <xdr:sp>
      <xdr:nvSpPr>
        <xdr:cNvPr id="6" name="مربع نص 5"/>
        <xdr:cNvSpPr txBox="1"/>
      </xdr:nvSpPr>
      <xdr:spPr>
        <a:xfrm>
          <a:off x="14881225" y="2168525"/>
          <a:ext cx="793750" cy="443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17</xdr:row>
      <xdr:rowOff>269875</xdr:rowOff>
    </xdr:from>
    <xdr:to>
      <xdr:col>17</xdr:col>
      <xdr:colOff>404090</xdr:colOff>
      <xdr:row>18</xdr:row>
      <xdr:rowOff>258329</xdr:rowOff>
    </xdr:to>
    <xdr:sp>
      <xdr:nvSpPr>
        <xdr:cNvPr id="7" name="مربع نص 6"/>
        <xdr:cNvSpPr txBox="1"/>
      </xdr:nvSpPr>
      <xdr:spPr>
        <a:xfrm>
          <a:off x="12436475" y="5575300"/>
          <a:ext cx="1035685" cy="3689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12</xdr:row>
      <xdr:rowOff>227541</xdr:rowOff>
    </xdr:from>
    <xdr:to>
      <xdr:col>18</xdr:col>
      <xdr:colOff>539750</xdr:colOff>
      <xdr:row>14</xdr:row>
      <xdr:rowOff>142874</xdr:rowOff>
    </xdr:to>
    <xdr:sp>
      <xdr:nvSpPr>
        <xdr:cNvPr id="8" name="مستطيل مستدير الزوايا 7"/>
        <xdr:cNvSpPr/>
      </xdr:nvSpPr>
      <xdr:spPr>
        <a:xfrm>
          <a:off x="13747750" y="3948430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1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20</xdr:row>
      <xdr:rowOff>47625</xdr:rowOff>
    </xdr:from>
    <xdr:to>
      <xdr:col>15</xdr:col>
      <xdr:colOff>63500</xdr:colOff>
      <xdr:row>37</xdr:row>
      <xdr:rowOff>57150</xdr:rowOff>
    </xdr:to>
    <xdr:graphicFrame>
      <xdr:nvGraphicFramePr>
        <xdr:cNvPr id="2" name="مخطط 1"/>
        <xdr:cNvGraphicFramePr/>
      </xdr:nvGraphicFramePr>
      <xdr:xfrm>
        <a:off x="621665" y="6276975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20</xdr:row>
      <xdr:rowOff>31750</xdr:rowOff>
    </xdr:from>
    <xdr:to>
      <xdr:col>21</xdr:col>
      <xdr:colOff>177799</xdr:colOff>
      <xdr:row>37</xdr:row>
      <xdr:rowOff>57150</xdr:rowOff>
    </xdr:to>
    <xdr:graphicFrame>
      <xdr:nvGraphicFramePr>
        <xdr:cNvPr id="3" name="مخطط 2"/>
        <xdr:cNvGraphicFramePr/>
      </xdr:nvGraphicFramePr>
      <xdr:xfrm>
        <a:off x="12026900" y="6261100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5</xdr:row>
      <xdr:rowOff>95250</xdr:rowOff>
    </xdr:from>
    <xdr:to>
      <xdr:col>21</xdr:col>
      <xdr:colOff>142877</xdr:colOff>
      <xdr:row>18</xdr:row>
      <xdr:rowOff>317500</xdr:rowOff>
    </xdr:to>
    <xdr:graphicFrame>
      <xdr:nvGraphicFramePr>
        <xdr:cNvPr id="4" name="مخطط 3"/>
        <xdr:cNvGraphicFramePr/>
      </xdr:nvGraphicFramePr>
      <xdr:xfrm>
        <a:off x="12004040" y="1598295"/>
        <a:ext cx="3797935" cy="44056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36079</xdr:rowOff>
    </xdr:from>
    <xdr:to>
      <xdr:col>17</xdr:col>
      <xdr:colOff>54840</xdr:colOff>
      <xdr:row>8</xdr:row>
      <xdr:rowOff>190500</xdr:rowOff>
    </xdr:to>
    <xdr:sp>
      <xdr:nvSpPr>
        <xdr:cNvPr id="5" name="مربع نص 4"/>
        <xdr:cNvSpPr txBox="1"/>
      </xdr:nvSpPr>
      <xdr:spPr>
        <a:xfrm>
          <a:off x="12201525" y="2172335"/>
          <a:ext cx="921385" cy="471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31750</xdr:rowOff>
    </xdr:from>
    <xdr:to>
      <xdr:col>21</xdr:col>
      <xdr:colOff>15875</xdr:colOff>
      <xdr:row>8</xdr:row>
      <xdr:rowOff>158750</xdr:rowOff>
    </xdr:to>
    <xdr:sp>
      <xdr:nvSpPr>
        <xdr:cNvPr id="6" name="مربع نص 5"/>
        <xdr:cNvSpPr txBox="1"/>
      </xdr:nvSpPr>
      <xdr:spPr>
        <a:xfrm>
          <a:off x="14881225" y="2168525"/>
          <a:ext cx="793750" cy="443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17</xdr:row>
      <xdr:rowOff>269875</xdr:rowOff>
    </xdr:from>
    <xdr:to>
      <xdr:col>17</xdr:col>
      <xdr:colOff>404090</xdr:colOff>
      <xdr:row>18</xdr:row>
      <xdr:rowOff>258329</xdr:rowOff>
    </xdr:to>
    <xdr:sp>
      <xdr:nvSpPr>
        <xdr:cNvPr id="7" name="مربع نص 6"/>
        <xdr:cNvSpPr txBox="1"/>
      </xdr:nvSpPr>
      <xdr:spPr>
        <a:xfrm>
          <a:off x="12436475" y="5575300"/>
          <a:ext cx="1035685" cy="3689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12</xdr:row>
      <xdr:rowOff>227541</xdr:rowOff>
    </xdr:from>
    <xdr:to>
      <xdr:col>18</xdr:col>
      <xdr:colOff>539750</xdr:colOff>
      <xdr:row>14</xdr:row>
      <xdr:rowOff>142874</xdr:rowOff>
    </xdr:to>
    <xdr:sp>
      <xdr:nvSpPr>
        <xdr:cNvPr id="8" name="مستطيل مستدير الزوايا 7"/>
        <xdr:cNvSpPr/>
      </xdr:nvSpPr>
      <xdr:spPr>
        <a:xfrm>
          <a:off x="13747750" y="3948430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2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20</xdr:row>
      <xdr:rowOff>47625</xdr:rowOff>
    </xdr:from>
    <xdr:to>
      <xdr:col>15</xdr:col>
      <xdr:colOff>63500</xdr:colOff>
      <xdr:row>37</xdr:row>
      <xdr:rowOff>57150</xdr:rowOff>
    </xdr:to>
    <xdr:graphicFrame>
      <xdr:nvGraphicFramePr>
        <xdr:cNvPr id="2" name="مخطط 1"/>
        <xdr:cNvGraphicFramePr/>
      </xdr:nvGraphicFramePr>
      <xdr:xfrm>
        <a:off x="621665" y="6276975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20</xdr:row>
      <xdr:rowOff>31750</xdr:rowOff>
    </xdr:from>
    <xdr:to>
      <xdr:col>21</xdr:col>
      <xdr:colOff>177799</xdr:colOff>
      <xdr:row>37</xdr:row>
      <xdr:rowOff>57150</xdr:rowOff>
    </xdr:to>
    <xdr:graphicFrame>
      <xdr:nvGraphicFramePr>
        <xdr:cNvPr id="3" name="مخطط 2"/>
        <xdr:cNvGraphicFramePr/>
      </xdr:nvGraphicFramePr>
      <xdr:xfrm>
        <a:off x="12026900" y="6261100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5</xdr:row>
      <xdr:rowOff>95250</xdr:rowOff>
    </xdr:from>
    <xdr:to>
      <xdr:col>21</xdr:col>
      <xdr:colOff>142877</xdr:colOff>
      <xdr:row>18</xdr:row>
      <xdr:rowOff>317500</xdr:rowOff>
    </xdr:to>
    <xdr:graphicFrame>
      <xdr:nvGraphicFramePr>
        <xdr:cNvPr id="4" name="مخطط 3"/>
        <xdr:cNvGraphicFramePr/>
      </xdr:nvGraphicFramePr>
      <xdr:xfrm>
        <a:off x="12004040" y="1598295"/>
        <a:ext cx="3797935" cy="44056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36079</xdr:rowOff>
    </xdr:from>
    <xdr:to>
      <xdr:col>17</xdr:col>
      <xdr:colOff>54840</xdr:colOff>
      <xdr:row>8</xdr:row>
      <xdr:rowOff>190500</xdr:rowOff>
    </xdr:to>
    <xdr:sp>
      <xdr:nvSpPr>
        <xdr:cNvPr id="5" name="مربع نص 4"/>
        <xdr:cNvSpPr txBox="1"/>
      </xdr:nvSpPr>
      <xdr:spPr>
        <a:xfrm>
          <a:off x="12201525" y="2172335"/>
          <a:ext cx="921385" cy="471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31750</xdr:rowOff>
    </xdr:from>
    <xdr:to>
      <xdr:col>21</xdr:col>
      <xdr:colOff>15875</xdr:colOff>
      <xdr:row>8</xdr:row>
      <xdr:rowOff>158750</xdr:rowOff>
    </xdr:to>
    <xdr:sp>
      <xdr:nvSpPr>
        <xdr:cNvPr id="6" name="مربع نص 5"/>
        <xdr:cNvSpPr txBox="1"/>
      </xdr:nvSpPr>
      <xdr:spPr>
        <a:xfrm>
          <a:off x="14881225" y="2168525"/>
          <a:ext cx="793750" cy="443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17</xdr:row>
      <xdr:rowOff>269875</xdr:rowOff>
    </xdr:from>
    <xdr:to>
      <xdr:col>17</xdr:col>
      <xdr:colOff>404090</xdr:colOff>
      <xdr:row>18</xdr:row>
      <xdr:rowOff>258329</xdr:rowOff>
    </xdr:to>
    <xdr:sp>
      <xdr:nvSpPr>
        <xdr:cNvPr id="7" name="مربع نص 6"/>
        <xdr:cNvSpPr txBox="1"/>
      </xdr:nvSpPr>
      <xdr:spPr>
        <a:xfrm>
          <a:off x="12436475" y="5575300"/>
          <a:ext cx="1035685" cy="3689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12</xdr:row>
      <xdr:rowOff>227541</xdr:rowOff>
    </xdr:from>
    <xdr:to>
      <xdr:col>18</xdr:col>
      <xdr:colOff>539750</xdr:colOff>
      <xdr:row>14</xdr:row>
      <xdr:rowOff>142874</xdr:rowOff>
    </xdr:to>
    <xdr:sp>
      <xdr:nvSpPr>
        <xdr:cNvPr id="8" name="مستطيل مستدير الزوايا 7"/>
        <xdr:cNvSpPr/>
      </xdr:nvSpPr>
      <xdr:spPr>
        <a:xfrm>
          <a:off x="13747750" y="3948430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3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20</xdr:row>
      <xdr:rowOff>47625</xdr:rowOff>
    </xdr:from>
    <xdr:to>
      <xdr:col>15</xdr:col>
      <xdr:colOff>63500</xdr:colOff>
      <xdr:row>37</xdr:row>
      <xdr:rowOff>57150</xdr:rowOff>
    </xdr:to>
    <xdr:graphicFrame>
      <xdr:nvGraphicFramePr>
        <xdr:cNvPr id="2" name="مخطط 1"/>
        <xdr:cNvGraphicFramePr/>
      </xdr:nvGraphicFramePr>
      <xdr:xfrm>
        <a:off x="621665" y="6276975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20</xdr:row>
      <xdr:rowOff>31750</xdr:rowOff>
    </xdr:from>
    <xdr:to>
      <xdr:col>21</xdr:col>
      <xdr:colOff>177799</xdr:colOff>
      <xdr:row>37</xdr:row>
      <xdr:rowOff>57150</xdr:rowOff>
    </xdr:to>
    <xdr:graphicFrame>
      <xdr:nvGraphicFramePr>
        <xdr:cNvPr id="3" name="مخطط 2"/>
        <xdr:cNvGraphicFramePr/>
      </xdr:nvGraphicFramePr>
      <xdr:xfrm>
        <a:off x="12026900" y="6261100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5</xdr:row>
      <xdr:rowOff>95250</xdr:rowOff>
    </xdr:from>
    <xdr:to>
      <xdr:col>21</xdr:col>
      <xdr:colOff>142877</xdr:colOff>
      <xdr:row>18</xdr:row>
      <xdr:rowOff>317500</xdr:rowOff>
    </xdr:to>
    <xdr:graphicFrame>
      <xdr:nvGraphicFramePr>
        <xdr:cNvPr id="4" name="مخطط 3"/>
        <xdr:cNvGraphicFramePr/>
      </xdr:nvGraphicFramePr>
      <xdr:xfrm>
        <a:off x="12004040" y="1598295"/>
        <a:ext cx="3797935" cy="44056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36079</xdr:rowOff>
    </xdr:from>
    <xdr:to>
      <xdr:col>17</xdr:col>
      <xdr:colOff>54840</xdr:colOff>
      <xdr:row>8</xdr:row>
      <xdr:rowOff>190500</xdr:rowOff>
    </xdr:to>
    <xdr:sp>
      <xdr:nvSpPr>
        <xdr:cNvPr id="5" name="مربع نص 4"/>
        <xdr:cNvSpPr txBox="1"/>
      </xdr:nvSpPr>
      <xdr:spPr>
        <a:xfrm>
          <a:off x="12201525" y="2172335"/>
          <a:ext cx="921385" cy="471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31750</xdr:rowOff>
    </xdr:from>
    <xdr:to>
      <xdr:col>21</xdr:col>
      <xdr:colOff>15875</xdr:colOff>
      <xdr:row>8</xdr:row>
      <xdr:rowOff>158750</xdr:rowOff>
    </xdr:to>
    <xdr:sp>
      <xdr:nvSpPr>
        <xdr:cNvPr id="6" name="مربع نص 5"/>
        <xdr:cNvSpPr txBox="1"/>
      </xdr:nvSpPr>
      <xdr:spPr>
        <a:xfrm>
          <a:off x="14881225" y="2168525"/>
          <a:ext cx="793750" cy="443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17</xdr:row>
      <xdr:rowOff>269875</xdr:rowOff>
    </xdr:from>
    <xdr:to>
      <xdr:col>17</xdr:col>
      <xdr:colOff>404090</xdr:colOff>
      <xdr:row>18</xdr:row>
      <xdr:rowOff>258329</xdr:rowOff>
    </xdr:to>
    <xdr:sp>
      <xdr:nvSpPr>
        <xdr:cNvPr id="7" name="مربع نص 6"/>
        <xdr:cNvSpPr txBox="1"/>
      </xdr:nvSpPr>
      <xdr:spPr>
        <a:xfrm>
          <a:off x="12436475" y="5575300"/>
          <a:ext cx="1035685" cy="3689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12</xdr:row>
      <xdr:rowOff>227541</xdr:rowOff>
    </xdr:from>
    <xdr:to>
      <xdr:col>18</xdr:col>
      <xdr:colOff>539750</xdr:colOff>
      <xdr:row>14</xdr:row>
      <xdr:rowOff>142874</xdr:rowOff>
    </xdr:to>
    <xdr:sp>
      <xdr:nvSpPr>
        <xdr:cNvPr id="8" name="مستطيل مستدير الزوايا 7"/>
        <xdr:cNvSpPr/>
      </xdr:nvSpPr>
      <xdr:spPr>
        <a:xfrm>
          <a:off x="13747750" y="3948430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4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25</xdr:row>
      <xdr:rowOff>47625</xdr:rowOff>
    </xdr:from>
    <xdr:to>
      <xdr:col>15</xdr:col>
      <xdr:colOff>63500</xdr:colOff>
      <xdr:row>42</xdr:row>
      <xdr:rowOff>57150</xdr:rowOff>
    </xdr:to>
    <xdr:graphicFrame>
      <xdr:nvGraphicFramePr>
        <xdr:cNvPr id="2" name="مخطط 1"/>
        <xdr:cNvGraphicFramePr/>
      </xdr:nvGraphicFramePr>
      <xdr:xfrm>
        <a:off x="621665" y="7861300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25</xdr:row>
      <xdr:rowOff>31750</xdr:rowOff>
    </xdr:from>
    <xdr:to>
      <xdr:col>21</xdr:col>
      <xdr:colOff>177799</xdr:colOff>
      <xdr:row>42</xdr:row>
      <xdr:rowOff>57150</xdr:rowOff>
    </xdr:to>
    <xdr:graphicFrame>
      <xdr:nvGraphicFramePr>
        <xdr:cNvPr id="3" name="مخطط 2"/>
        <xdr:cNvGraphicFramePr/>
      </xdr:nvGraphicFramePr>
      <xdr:xfrm>
        <a:off x="12026900" y="7845425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215785</xdr:colOff>
      <xdr:row>6</xdr:row>
      <xdr:rowOff>0</xdr:rowOff>
    </xdr:from>
    <xdr:to>
      <xdr:col>21</xdr:col>
      <xdr:colOff>127002</xdr:colOff>
      <xdr:row>19</xdr:row>
      <xdr:rowOff>285750</xdr:rowOff>
    </xdr:to>
    <xdr:graphicFrame>
      <xdr:nvGraphicFramePr>
        <xdr:cNvPr id="4" name="مخطط 3"/>
        <xdr:cNvGraphicFramePr/>
      </xdr:nvGraphicFramePr>
      <xdr:xfrm>
        <a:off x="11988165" y="1819910"/>
        <a:ext cx="3797935" cy="44049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412750</xdr:colOff>
      <xdr:row>7</xdr:row>
      <xdr:rowOff>258329</xdr:rowOff>
    </xdr:from>
    <xdr:to>
      <xdr:col>17</xdr:col>
      <xdr:colOff>38965</xdr:colOff>
      <xdr:row>9</xdr:row>
      <xdr:rowOff>95250</xdr:rowOff>
    </xdr:to>
    <xdr:sp>
      <xdr:nvSpPr>
        <xdr:cNvPr id="5" name="مربع نص 4"/>
        <xdr:cNvSpPr txBox="1"/>
      </xdr:nvSpPr>
      <xdr:spPr>
        <a:xfrm>
          <a:off x="12185650" y="2394585"/>
          <a:ext cx="921385" cy="471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502228</xdr:colOff>
      <xdr:row>7</xdr:row>
      <xdr:rowOff>254000</xdr:rowOff>
    </xdr:from>
    <xdr:to>
      <xdr:col>21</xdr:col>
      <xdr:colOff>0</xdr:colOff>
      <xdr:row>9</xdr:row>
      <xdr:rowOff>63500</xdr:rowOff>
    </xdr:to>
    <xdr:sp>
      <xdr:nvSpPr>
        <xdr:cNvPr id="6" name="مربع نص 5"/>
        <xdr:cNvSpPr txBox="1"/>
      </xdr:nvSpPr>
      <xdr:spPr>
        <a:xfrm>
          <a:off x="14865350" y="2390775"/>
          <a:ext cx="793750" cy="4432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0</xdr:colOff>
      <xdr:row>18</xdr:row>
      <xdr:rowOff>174625</xdr:rowOff>
    </xdr:from>
    <xdr:to>
      <xdr:col>17</xdr:col>
      <xdr:colOff>388215</xdr:colOff>
      <xdr:row>19</xdr:row>
      <xdr:rowOff>226579</xdr:rowOff>
    </xdr:to>
    <xdr:sp>
      <xdr:nvSpPr>
        <xdr:cNvPr id="7" name="مربع نص 6"/>
        <xdr:cNvSpPr txBox="1"/>
      </xdr:nvSpPr>
      <xdr:spPr>
        <a:xfrm>
          <a:off x="12420600" y="5796915"/>
          <a:ext cx="1035685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15875</xdr:colOff>
      <xdr:row>13</xdr:row>
      <xdr:rowOff>132291</xdr:rowOff>
    </xdr:from>
    <xdr:to>
      <xdr:col>18</xdr:col>
      <xdr:colOff>523875</xdr:colOff>
      <xdr:row>15</xdr:row>
      <xdr:rowOff>47624</xdr:rowOff>
    </xdr:to>
    <xdr:sp>
      <xdr:nvSpPr>
        <xdr:cNvPr id="8" name="مستطيل مستدير الزوايا 7"/>
        <xdr:cNvSpPr/>
      </xdr:nvSpPr>
      <xdr:spPr>
        <a:xfrm>
          <a:off x="13731875" y="4170045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5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25</xdr:row>
      <xdr:rowOff>47625</xdr:rowOff>
    </xdr:from>
    <xdr:to>
      <xdr:col>15</xdr:col>
      <xdr:colOff>63500</xdr:colOff>
      <xdr:row>42</xdr:row>
      <xdr:rowOff>57150</xdr:rowOff>
    </xdr:to>
    <xdr:graphicFrame>
      <xdr:nvGraphicFramePr>
        <xdr:cNvPr id="2" name="مخطط 1"/>
        <xdr:cNvGraphicFramePr/>
      </xdr:nvGraphicFramePr>
      <xdr:xfrm>
        <a:off x="621665" y="7861300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25</xdr:row>
      <xdr:rowOff>31750</xdr:rowOff>
    </xdr:from>
    <xdr:to>
      <xdr:col>21</xdr:col>
      <xdr:colOff>177799</xdr:colOff>
      <xdr:row>42</xdr:row>
      <xdr:rowOff>57150</xdr:rowOff>
    </xdr:to>
    <xdr:graphicFrame>
      <xdr:nvGraphicFramePr>
        <xdr:cNvPr id="3" name="مخطط 2"/>
        <xdr:cNvGraphicFramePr/>
      </xdr:nvGraphicFramePr>
      <xdr:xfrm>
        <a:off x="12026900" y="7845425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6</xdr:row>
      <xdr:rowOff>0</xdr:rowOff>
    </xdr:from>
    <xdr:to>
      <xdr:col>21</xdr:col>
      <xdr:colOff>142877</xdr:colOff>
      <xdr:row>19</xdr:row>
      <xdr:rowOff>285750</xdr:rowOff>
    </xdr:to>
    <xdr:graphicFrame>
      <xdr:nvGraphicFramePr>
        <xdr:cNvPr id="4" name="مخطط 3"/>
        <xdr:cNvGraphicFramePr/>
      </xdr:nvGraphicFramePr>
      <xdr:xfrm>
        <a:off x="12004040" y="1819910"/>
        <a:ext cx="3797935" cy="44049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258329</xdr:rowOff>
    </xdr:from>
    <xdr:to>
      <xdr:col>17</xdr:col>
      <xdr:colOff>54840</xdr:colOff>
      <xdr:row>9</xdr:row>
      <xdr:rowOff>95250</xdr:rowOff>
    </xdr:to>
    <xdr:sp>
      <xdr:nvSpPr>
        <xdr:cNvPr id="5" name="مربع نص 4"/>
        <xdr:cNvSpPr txBox="1"/>
      </xdr:nvSpPr>
      <xdr:spPr>
        <a:xfrm>
          <a:off x="12201525" y="2394585"/>
          <a:ext cx="921385" cy="471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254000</xdr:rowOff>
    </xdr:from>
    <xdr:to>
      <xdr:col>21</xdr:col>
      <xdr:colOff>15875</xdr:colOff>
      <xdr:row>9</xdr:row>
      <xdr:rowOff>63500</xdr:rowOff>
    </xdr:to>
    <xdr:sp>
      <xdr:nvSpPr>
        <xdr:cNvPr id="6" name="مربع نص 5"/>
        <xdr:cNvSpPr txBox="1"/>
      </xdr:nvSpPr>
      <xdr:spPr>
        <a:xfrm>
          <a:off x="14881225" y="2390775"/>
          <a:ext cx="793750" cy="4432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18</xdr:row>
      <xdr:rowOff>174625</xdr:rowOff>
    </xdr:from>
    <xdr:to>
      <xdr:col>17</xdr:col>
      <xdr:colOff>404090</xdr:colOff>
      <xdr:row>19</xdr:row>
      <xdr:rowOff>226579</xdr:rowOff>
    </xdr:to>
    <xdr:sp>
      <xdr:nvSpPr>
        <xdr:cNvPr id="7" name="مربع نص 6"/>
        <xdr:cNvSpPr txBox="1"/>
      </xdr:nvSpPr>
      <xdr:spPr>
        <a:xfrm>
          <a:off x="12436475" y="5796915"/>
          <a:ext cx="1035685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13</xdr:row>
      <xdr:rowOff>132291</xdr:rowOff>
    </xdr:from>
    <xdr:to>
      <xdr:col>18</xdr:col>
      <xdr:colOff>539750</xdr:colOff>
      <xdr:row>15</xdr:row>
      <xdr:rowOff>47624</xdr:rowOff>
    </xdr:to>
    <xdr:sp>
      <xdr:nvSpPr>
        <xdr:cNvPr id="8" name="مستطيل مستدير الزوايا 7"/>
        <xdr:cNvSpPr/>
      </xdr:nvSpPr>
      <xdr:spPr>
        <a:xfrm>
          <a:off x="13747750" y="4170045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6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25</xdr:row>
      <xdr:rowOff>47625</xdr:rowOff>
    </xdr:from>
    <xdr:to>
      <xdr:col>15</xdr:col>
      <xdr:colOff>63500</xdr:colOff>
      <xdr:row>42</xdr:row>
      <xdr:rowOff>57150</xdr:rowOff>
    </xdr:to>
    <xdr:graphicFrame>
      <xdr:nvGraphicFramePr>
        <xdr:cNvPr id="2" name="مخطط 1"/>
        <xdr:cNvGraphicFramePr/>
      </xdr:nvGraphicFramePr>
      <xdr:xfrm>
        <a:off x="621665" y="7861300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25</xdr:row>
      <xdr:rowOff>31750</xdr:rowOff>
    </xdr:from>
    <xdr:to>
      <xdr:col>21</xdr:col>
      <xdr:colOff>177799</xdr:colOff>
      <xdr:row>42</xdr:row>
      <xdr:rowOff>57150</xdr:rowOff>
    </xdr:to>
    <xdr:graphicFrame>
      <xdr:nvGraphicFramePr>
        <xdr:cNvPr id="3" name="مخطط 2"/>
        <xdr:cNvGraphicFramePr/>
      </xdr:nvGraphicFramePr>
      <xdr:xfrm>
        <a:off x="12026900" y="7845425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6</xdr:row>
      <xdr:rowOff>15875</xdr:rowOff>
    </xdr:from>
    <xdr:to>
      <xdr:col>21</xdr:col>
      <xdr:colOff>142877</xdr:colOff>
      <xdr:row>19</xdr:row>
      <xdr:rowOff>301625</xdr:rowOff>
    </xdr:to>
    <xdr:graphicFrame>
      <xdr:nvGraphicFramePr>
        <xdr:cNvPr id="4" name="مخطط 3"/>
        <xdr:cNvGraphicFramePr/>
      </xdr:nvGraphicFramePr>
      <xdr:xfrm>
        <a:off x="12004040" y="1835785"/>
        <a:ext cx="3797935" cy="44049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274204</xdr:rowOff>
    </xdr:from>
    <xdr:to>
      <xdr:col>17</xdr:col>
      <xdr:colOff>54840</xdr:colOff>
      <xdr:row>9</xdr:row>
      <xdr:rowOff>111125</xdr:rowOff>
    </xdr:to>
    <xdr:sp>
      <xdr:nvSpPr>
        <xdr:cNvPr id="5" name="مربع نص 4"/>
        <xdr:cNvSpPr txBox="1"/>
      </xdr:nvSpPr>
      <xdr:spPr>
        <a:xfrm>
          <a:off x="12201525" y="2410460"/>
          <a:ext cx="921385" cy="471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269875</xdr:rowOff>
    </xdr:from>
    <xdr:to>
      <xdr:col>21</xdr:col>
      <xdr:colOff>15875</xdr:colOff>
      <xdr:row>9</xdr:row>
      <xdr:rowOff>79375</xdr:rowOff>
    </xdr:to>
    <xdr:sp>
      <xdr:nvSpPr>
        <xdr:cNvPr id="6" name="مربع نص 5"/>
        <xdr:cNvSpPr txBox="1"/>
      </xdr:nvSpPr>
      <xdr:spPr>
        <a:xfrm>
          <a:off x="14881225" y="2406650"/>
          <a:ext cx="793750" cy="4432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18</xdr:row>
      <xdr:rowOff>190500</xdr:rowOff>
    </xdr:from>
    <xdr:to>
      <xdr:col>17</xdr:col>
      <xdr:colOff>404090</xdr:colOff>
      <xdr:row>19</xdr:row>
      <xdr:rowOff>242454</xdr:rowOff>
    </xdr:to>
    <xdr:sp>
      <xdr:nvSpPr>
        <xdr:cNvPr id="7" name="مربع نص 6"/>
        <xdr:cNvSpPr txBox="1"/>
      </xdr:nvSpPr>
      <xdr:spPr>
        <a:xfrm>
          <a:off x="12436475" y="5812790"/>
          <a:ext cx="1035685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13</xdr:row>
      <xdr:rowOff>148166</xdr:rowOff>
    </xdr:from>
    <xdr:to>
      <xdr:col>18</xdr:col>
      <xdr:colOff>539750</xdr:colOff>
      <xdr:row>15</xdr:row>
      <xdr:rowOff>63499</xdr:rowOff>
    </xdr:to>
    <xdr:sp>
      <xdr:nvSpPr>
        <xdr:cNvPr id="8" name="مستطيل مستدير الزوايا 7"/>
        <xdr:cNvSpPr/>
      </xdr:nvSpPr>
      <xdr:spPr>
        <a:xfrm>
          <a:off x="13747750" y="4185920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7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25</xdr:row>
      <xdr:rowOff>47625</xdr:rowOff>
    </xdr:from>
    <xdr:to>
      <xdr:col>15</xdr:col>
      <xdr:colOff>63500</xdr:colOff>
      <xdr:row>42</xdr:row>
      <xdr:rowOff>57150</xdr:rowOff>
    </xdr:to>
    <xdr:graphicFrame>
      <xdr:nvGraphicFramePr>
        <xdr:cNvPr id="2" name="مخطط 1"/>
        <xdr:cNvGraphicFramePr/>
      </xdr:nvGraphicFramePr>
      <xdr:xfrm>
        <a:off x="621665" y="7861300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25</xdr:row>
      <xdr:rowOff>31750</xdr:rowOff>
    </xdr:from>
    <xdr:to>
      <xdr:col>21</xdr:col>
      <xdr:colOff>177799</xdr:colOff>
      <xdr:row>42</xdr:row>
      <xdr:rowOff>57150</xdr:rowOff>
    </xdr:to>
    <xdr:graphicFrame>
      <xdr:nvGraphicFramePr>
        <xdr:cNvPr id="3" name="مخطط 2"/>
        <xdr:cNvGraphicFramePr/>
      </xdr:nvGraphicFramePr>
      <xdr:xfrm>
        <a:off x="12026900" y="7845425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6</xdr:row>
      <xdr:rowOff>15875</xdr:rowOff>
    </xdr:from>
    <xdr:to>
      <xdr:col>21</xdr:col>
      <xdr:colOff>142877</xdr:colOff>
      <xdr:row>19</xdr:row>
      <xdr:rowOff>301625</xdr:rowOff>
    </xdr:to>
    <xdr:graphicFrame>
      <xdr:nvGraphicFramePr>
        <xdr:cNvPr id="4" name="مخطط 3"/>
        <xdr:cNvGraphicFramePr/>
      </xdr:nvGraphicFramePr>
      <xdr:xfrm>
        <a:off x="12004040" y="1835785"/>
        <a:ext cx="3797935" cy="44049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274204</xdr:rowOff>
    </xdr:from>
    <xdr:to>
      <xdr:col>17</xdr:col>
      <xdr:colOff>54840</xdr:colOff>
      <xdr:row>9</xdr:row>
      <xdr:rowOff>111125</xdr:rowOff>
    </xdr:to>
    <xdr:sp>
      <xdr:nvSpPr>
        <xdr:cNvPr id="5" name="مربع نص 4"/>
        <xdr:cNvSpPr txBox="1"/>
      </xdr:nvSpPr>
      <xdr:spPr>
        <a:xfrm>
          <a:off x="12201525" y="2410460"/>
          <a:ext cx="921385" cy="471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269875</xdr:rowOff>
    </xdr:from>
    <xdr:to>
      <xdr:col>21</xdr:col>
      <xdr:colOff>15875</xdr:colOff>
      <xdr:row>9</xdr:row>
      <xdr:rowOff>79375</xdr:rowOff>
    </xdr:to>
    <xdr:sp>
      <xdr:nvSpPr>
        <xdr:cNvPr id="6" name="مربع نص 5"/>
        <xdr:cNvSpPr txBox="1"/>
      </xdr:nvSpPr>
      <xdr:spPr>
        <a:xfrm>
          <a:off x="14881225" y="2406650"/>
          <a:ext cx="793750" cy="4432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18</xdr:row>
      <xdr:rowOff>190500</xdr:rowOff>
    </xdr:from>
    <xdr:to>
      <xdr:col>17</xdr:col>
      <xdr:colOff>404090</xdr:colOff>
      <xdr:row>19</xdr:row>
      <xdr:rowOff>242454</xdr:rowOff>
    </xdr:to>
    <xdr:sp>
      <xdr:nvSpPr>
        <xdr:cNvPr id="7" name="مربع نص 6"/>
        <xdr:cNvSpPr txBox="1"/>
      </xdr:nvSpPr>
      <xdr:spPr>
        <a:xfrm>
          <a:off x="12436475" y="5812790"/>
          <a:ext cx="1035685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13</xdr:row>
      <xdr:rowOff>148166</xdr:rowOff>
    </xdr:from>
    <xdr:to>
      <xdr:col>18</xdr:col>
      <xdr:colOff>539750</xdr:colOff>
      <xdr:row>15</xdr:row>
      <xdr:rowOff>63499</xdr:rowOff>
    </xdr:to>
    <xdr:sp>
      <xdr:nvSpPr>
        <xdr:cNvPr id="8" name="مستطيل مستدير الزوايا 7"/>
        <xdr:cNvSpPr/>
      </xdr:nvSpPr>
      <xdr:spPr>
        <a:xfrm>
          <a:off x="13747750" y="4185920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8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25</xdr:row>
      <xdr:rowOff>47625</xdr:rowOff>
    </xdr:from>
    <xdr:to>
      <xdr:col>15</xdr:col>
      <xdr:colOff>63500</xdr:colOff>
      <xdr:row>42</xdr:row>
      <xdr:rowOff>57150</xdr:rowOff>
    </xdr:to>
    <xdr:graphicFrame>
      <xdr:nvGraphicFramePr>
        <xdr:cNvPr id="2" name="مخطط 1"/>
        <xdr:cNvGraphicFramePr/>
      </xdr:nvGraphicFramePr>
      <xdr:xfrm>
        <a:off x="621665" y="7861300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25</xdr:row>
      <xdr:rowOff>31750</xdr:rowOff>
    </xdr:from>
    <xdr:to>
      <xdr:col>21</xdr:col>
      <xdr:colOff>177799</xdr:colOff>
      <xdr:row>42</xdr:row>
      <xdr:rowOff>57150</xdr:rowOff>
    </xdr:to>
    <xdr:graphicFrame>
      <xdr:nvGraphicFramePr>
        <xdr:cNvPr id="3" name="مخطط 2"/>
        <xdr:cNvGraphicFramePr/>
      </xdr:nvGraphicFramePr>
      <xdr:xfrm>
        <a:off x="12026900" y="7845425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6</xdr:row>
      <xdr:rowOff>0</xdr:rowOff>
    </xdr:from>
    <xdr:to>
      <xdr:col>21</xdr:col>
      <xdr:colOff>142877</xdr:colOff>
      <xdr:row>19</xdr:row>
      <xdr:rowOff>285750</xdr:rowOff>
    </xdr:to>
    <xdr:graphicFrame>
      <xdr:nvGraphicFramePr>
        <xdr:cNvPr id="4" name="مخطط 3"/>
        <xdr:cNvGraphicFramePr/>
      </xdr:nvGraphicFramePr>
      <xdr:xfrm>
        <a:off x="12004040" y="1819910"/>
        <a:ext cx="3797935" cy="44049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258329</xdr:rowOff>
    </xdr:from>
    <xdr:to>
      <xdr:col>17</xdr:col>
      <xdr:colOff>54840</xdr:colOff>
      <xdr:row>9</xdr:row>
      <xdr:rowOff>95250</xdr:rowOff>
    </xdr:to>
    <xdr:sp>
      <xdr:nvSpPr>
        <xdr:cNvPr id="5" name="مربع نص 4"/>
        <xdr:cNvSpPr txBox="1"/>
      </xdr:nvSpPr>
      <xdr:spPr>
        <a:xfrm>
          <a:off x="12201525" y="2394585"/>
          <a:ext cx="921385" cy="471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254000</xdr:rowOff>
    </xdr:from>
    <xdr:to>
      <xdr:col>21</xdr:col>
      <xdr:colOff>15875</xdr:colOff>
      <xdr:row>9</xdr:row>
      <xdr:rowOff>63500</xdr:rowOff>
    </xdr:to>
    <xdr:sp>
      <xdr:nvSpPr>
        <xdr:cNvPr id="6" name="مربع نص 5"/>
        <xdr:cNvSpPr txBox="1"/>
      </xdr:nvSpPr>
      <xdr:spPr>
        <a:xfrm>
          <a:off x="14881225" y="2390775"/>
          <a:ext cx="793750" cy="4432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18</xdr:row>
      <xdr:rowOff>174625</xdr:rowOff>
    </xdr:from>
    <xdr:to>
      <xdr:col>17</xdr:col>
      <xdr:colOff>404090</xdr:colOff>
      <xdr:row>19</xdr:row>
      <xdr:rowOff>226579</xdr:rowOff>
    </xdr:to>
    <xdr:sp>
      <xdr:nvSpPr>
        <xdr:cNvPr id="7" name="مربع نص 6"/>
        <xdr:cNvSpPr txBox="1"/>
      </xdr:nvSpPr>
      <xdr:spPr>
        <a:xfrm>
          <a:off x="12436475" y="5796915"/>
          <a:ext cx="1035685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13</xdr:row>
      <xdr:rowOff>132291</xdr:rowOff>
    </xdr:from>
    <xdr:to>
      <xdr:col>18</xdr:col>
      <xdr:colOff>539750</xdr:colOff>
      <xdr:row>15</xdr:row>
      <xdr:rowOff>47624</xdr:rowOff>
    </xdr:to>
    <xdr:sp>
      <xdr:nvSpPr>
        <xdr:cNvPr id="8" name="مستطيل مستدير الزوايا 7"/>
        <xdr:cNvSpPr/>
      </xdr:nvSpPr>
      <xdr:spPr>
        <a:xfrm>
          <a:off x="13747750" y="4170045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9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317499</xdr:colOff>
      <xdr:row>25</xdr:row>
      <xdr:rowOff>47625</xdr:rowOff>
    </xdr:from>
    <xdr:to>
      <xdr:col>15</xdr:col>
      <xdr:colOff>63500</xdr:colOff>
      <xdr:row>42</xdr:row>
      <xdr:rowOff>57150</xdr:rowOff>
    </xdr:to>
    <xdr:graphicFrame>
      <xdr:nvGraphicFramePr>
        <xdr:cNvPr id="1783920" name="مخطط 1"/>
        <xdr:cNvGraphicFramePr/>
      </xdr:nvGraphicFramePr>
      <xdr:xfrm>
        <a:off x="621665" y="7861300"/>
        <a:ext cx="11214735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254000</xdr:colOff>
      <xdr:row>25</xdr:row>
      <xdr:rowOff>31750</xdr:rowOff>
    </xdr:from>
    <xdr:to>
      <xdr:col>21</xdr:col>
      <xdr:colOff>177799</xdr:colOff>
      <xdr:row>42</xdr:row>
      <xdr:rowOff>57150</xdr:rowOff>
    </xdr:to>
    <xdr:graphicFrame>
      <xdr:nvGraphicFramePr>
        <xdr:cNvPr id="1783921" name="مخطط 2"/>
        <xdr:cNvGraphicFramePr/>
      </xdr:nvGraphicFramePr>
      <xdr:xfrm>
        <a:off x="12026900" y="7845425"/>
        <a:ext cx="3809365" cy="27781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231660</xdr:colOff>
      <xdr:row>6</xdr:row>
      <xdr:rowOff>0</xdr:rowOff>
    </xdr:from>
    <xdr:to>
      <xdr:col>21</xdr:col>
      <xdr:colOff>142877</xdr:colOff>
      <xdr:row>19</xdr:row>
      <xdr:rowOff>285750</xdr:rowOff>
    </xdr:to>
    <xdr:graphicFrame>
      <xdr:nvGraphicFramePr>
        <xdr:cNvPr id="1783922" name="مخطط 3"/>
        <xdr:cNvGraphicFramePr/>
      </xdr:nvGraphicFramePr>
      <xdr:xfrm>
        <a:off x="12004040" y="1819910"/>
        <a:ext cx="3797935" cy="44049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428625</xdr:colOff>
      <xdr:row>7</xdr:row>
      <xdr:rowOff>258329</xdr:rowOff>
    </xdr:from>
    <xdr:to>
      <xdr:col>17</xdr:col>
      <xdr:colOff>54840</xdr:colOff>
      <xdr:row>9</xdr:row>
      <xdr:rowOff>95250</xdr:rowOff>
    </xdr:to>
    <xdr:sp>
      <xdr:nvSpPr>
        <xdr:cNvPr id="5" name="مربع نص 4"/>
        <xdr:cNvSpPr txBox="1"/>
      </xdr:nvSpPr>
      <xdr:spPr>
        <a:xfrm>
          <a:off x="12201525" y="2394585"/>
          <a:ext cx="921385" cy="4711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75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19</xdr:col>
      <xdr:colOff>518103</xdr:colOff>
      <xdr:row>7</xdr:row>
      <xdr:rowOff>254000</xdr:rowOff>
    </xdr:from>
    <xdr:to>
      <xdr:col>21</xdr:col>
      <xdr:colOff>15875</xdr:colOff>
      <xdr:row>9</xdr:row>
      <xdr:rowOff>63500</xdr:rowOff>
    </xdr:to>
    <xdr:sp>
      <xdr:nvSpPr>
        <xdr:cNvPr id="6" name="مربع نص 5"/>
        <xdr:cNvSpPr txBox="1"/>
      </xdr:nvSpPr>
      <xdr:spPr>
        <a:xfrm>
          <a:off x="14881225" y="2390775"/>
          <a:ext cx="793750" cy="4432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16</xdr:col>
      <xdr:colOff>15875</xdr:colOff>
      <xdr:row>18</xdr:row>
      <xdr:rowOff>174625</xdr:rowOff>
    </xdr:from>
    <xdr:to>
      <xdr:col>17</xdr:col>
      <xdr:colOff>404090</xdr:colOff>
      <xdr:row>19</xdr:row>
      <xdr:rowOff>226579</xdr:rowOff>
    </xdr:to>
    <xdr:sp>
      <xdr:nvSpPr>
        <xdr:cNvPr id="7" name="مربع نص 6"/>
        <xdr:cNvSpPr txBox="1"/>
      </xdr:nvSpPr>
      <xdr:spPr>
        <a:xfrm>
          <a:off x="12436475" y="5796915"/>
          <a:ext cx="1035685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  <xdr:twoCellAnchor>
    <xdr:from>
      <xdr:col>18</xdr:col>
      <xdr:colOff>31750</xdr:colOff>
      <xdr:row>13</xdr:row>
      <xdr:rowOff>132291</xdr:rowOff>
    </xdr:from>
    <xdr:to>
      <xdr:col>18</xdr:col>
      <xdr:colOff>539750</xdr:colOff>
      <xdr:row>15</xdr:row>
      <xdr:rowOff>47624</xdr:rowOff>
    </xdr:to>
    <xdr:sp>
      <xdr:nvSpPr>
        <xdr:cNvPr id="8" name="مستطيل مستدير الزوايا 7"/>
        <xdr:cNvSpPr/>
      </xdr:nvSpPr>
      <xdr:spPr>
        <a:xfrm>
          <a:off x="13747750" y="4170045"/>
          <a:ext cx="508000" cy="54864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10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190500</xdr:colOff>
      <xdr:row>25</xdr:row>
      <xdr:rowOff>142875</xdr:rowOff>
    </xdr:from>
    <xdr:to>
      <xdr:col>15</xdr:col>
      <xdr:colOff>333375</xdr:colOff>
      <xdr:row>44</xdr:row>
      <xdr:rowOff>123825</xdr:rowOff>
    </xdr:to>
    <xdr:graphicFrame>
      <xdr:nvGraphicFramePr>
        <xdr:cNvPr id="1158285" name="مخطط 4"/>
        <xdr:cNvGraphicFramePr/>
      </xdr:nvGraphicFramePr>
      <xdr:xfrm>
        <a:off x="495300" y="6511290"/>
        <a:ext cx="11610975" cy="3057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492124</xdr:colOff>
      <xdr:row>23</xdr:row>
      <xdr:rowOff>142876</xdr:rowOff>
    </xdr:from>
    <xdr:to>
      <xdr:col>21</xdr:col>
      <xdr:colOff>257174</xdr:colOff>
      <xdr:row>45</xdr:row>
      <xdr:rowOff>31750</xdr:rowOff>
    </xdr:to>
    <xdr:graphicFrame>
      <xdr:nvGraphicFramePr>
        <xdr:cNvPr id="1158286" name="مخطط 5"/>
        <xdr:cNvGraphicFramePr/>
      </xdr:nvGraphicFramePr>
      <xdr:xfrm>
        <a:off x="12264390" y="5749290"/>
        <a:ext cx="3651250" cy="38893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415925</xdr:colOff>
      <xdr:row>5</xdr:row>
      <xdr:rowOff>66675</xdr:rowOff>
    </xdr:from>
    <xdr:to>
      <xdr:col>21</xdr:col>
      <xdr:colOff>301625</xdr:colOff>
      <xdr:row>22</xdr:row>
      <xdr:rowOff>161925</xdr:rowOff>
    </xdr:to>
    <xdr:graphicFrame>
      <xdr:nvGraphicFramePr>
        <xdr:cNvPr id="1158287" name="مخطط 8"/>
        <xdr:cNvGraphicFramePr/>
      </xdr:nvGraphicFramePr>
      <xdr:xfrm>
        <a:off x="12188825" y="1341120"/>
        <a:ext cx="3771900" cy="41865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555625</xdr:colOff>
      <xdr:row>8</xdr:row>
      <xdr:rowOff>0</xdr:rowOff>
    </xdr:from>
    <xdr:to>
      <xdr:col>17</xdr:col>
      <xdr:colOff>229465</xdr:colOff>
      <xdr:row>10</xdr:row>
      <xdr:rowOff>79375</xdr:rowOff>
    </xdr:to>
    <xdr:sp>
      <xdr:nvSpPr>
        <xdr:cNvPr id="5" name="مربع نص 4"/>
        <xdr:cNvSpPr txBox="1"/>
      </xdr:nvSpPr>
      <xdr:spPr>
        <a:xfrm>
          <a:off x="12328525" y="1996440"/>
          <a:ext cx="969010" cy="56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60000"/>
                  <a:lumOff val="40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19</xdr:col>
      <xdr:colOff>581603</xdr:colOff>
      <xdr:row>7</xdr:row>
      <xdr:rowOff>202046</xdr:rowOff>
    </xdr:from>
    <xdr:to>
      <xdr:col>21</xdr:col>
      <xdr:colOff>266990</xdr:colOff>
      <xdr:row>9</xdr:row>
      <xdr:rowOff>187614</xdr:rowOff>
    </xdr:to>
    <xdr:sp>
      <xdr:nvSpPr>
        <xdr:cNvPr id="6" name="مربع نص 5"/>
        <xdr:cNvSpPr txBox="1"/>
      </xdr:nvSpPr>
      <xdr:spPr>
        <a:xfrm>
          <a:off x="14944725" y="1957705"/>
          <a:ext cx="981075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18</xdr:col>
      <xdr:colOff>190500</xdr:colOff>
      <xdr:row>14</xdr:row>
      <xdr:rowOff>0</xdr:rowOff>
    </xdr:from>
    <xdr:to>
      <xdr:col>19</xdr:col>
      <xdr:colOff>111125</xdr:colOff>
      <xdr:row>16</xdr:row>
      <xdr:rowOff>31750</xdr:rowOff>
    </xdr:to>
    <xdr:sp>
      <xdr:nvSpPr>
        <xdr:cNvPr id="7" name="مستطيل مستدير الزوايا 6"/>
        <xdr:cNvSpPr/>
      </xdr:nvSpPr>
      <xdr:spPr>
        <a:xfrm>
          <a:off x="13906500" y="3440430"/>
          <a:ext cx="568325" cy="51308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11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0.55707</cdr:x>
      <cdr:y>0.90492</cdr:y>
    </cdr:from>
    <cdr:to>
      <cdr:x>0.82271</cdr:x>
      <cdr:y>1</cdr:y>
    </cdr:to>
    <cdr:sp>
      <cdr:nvSpPr>
        <cdr:cNvPr id="2" name="Rectangles 1"/>
        <cdr:cNvSpPr/>
      </cdr:nvSpPr>
      <cdr:spPr xmlns:a="http://schemas.openxmlformats.org/drawingml/2006/main">
        <a:xfrm xmlns:a="http://schemas.openxmlformats.org/drawingml/2006/main">
          <a:off x="1952625" y="3505200"/>
          <a:ext cx="931140" cy="368300"/>
        </a:xfrm>
        <a:prstGeom xmlns:a="http://schemas.openxmlformats.org/drawingml/2006/main" prst="rect">
          <a:avLst/>
        </a:prstGeom>
        <a:noFill/>
        <a:ln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 xmlns:a="http://schemas.openxmlformats.org/drawingml/2006/main">
        <a:bodyPr wrap="square" rtlCol="1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cdr:txBody>
    </cdr:sp>
  </cdr:relSizeAnchor>
</c:userShapes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190500</xdr:colOff>
      <xdr:row>25</xdr:row>
      <xdr:rowOff>142875</xdr:rowOff>
    </xdr:from>
    <xdr:to>
      <xdr:col>15</xdr:col>
      <xdr:colOff>333375</xdr:colOff>
      <xdr:row>44</xdr:row>
      <xdr:rowOff>123825</xdr:rowOff>
    </xdr:to>
    <xdr:graphicFrame>
      <xdr:nvGraphicFramePr>
        <xdr:cNvPr id="2" name="مخطط 4"/>
        <xdr:cNvGraphicFramePr/>
      </xdr:nvGraphicFramePr>
      <xdr:xfrm>
        <a:off x="495300" y="6511290"/>
        <a:ext cx="11610975" cy="3057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492124</xdr:colOff>
      <xdr:row>23</xdr:row>
      <xdr:rowOff>206376</xdr:rowOff>
    </xdr:from>
    <xdr:to>
      <xdr:col>21</xdr:col>
      <xdr:colOff>257174</xdr:colOff>
      <xdr:row>45</xdr:row>
      <xdr:rowOff>31750</xdr:rowOff>
    </xdr:to>
    <xdr:graphicFrame>
      <xdr:nvGraphicFramePr>
        <xdr:cNvPr id="3" name="مخطط 5"/>
        <xdr:cNvGraphicFramePr/>
      </xdr:nvGraphicFramePr>
      <xdr:xfrm>
        <a:off x="12264390" y="5812790"/>
        <a:ext cx="3651250" cy="3825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415925</xdr:colOff>
      <xdr:row>5</xdr:row>
      <xdr:rowOff>66675</xdr:rowOff>
    </xdr:from>
    <xdr:to>
      <xdr:col>21</xdr:col>
      <xdr:colOff>301625</xdr:colOff>
      <xdr:row>22</xdr:row>
      <xdr:rowOff>161925</xdr:rowOff>
    </xdr:to>
    <xdr:graphicFrame>
      <xdr:nvGraphicFramePr>
        <xdr:cNvPr id="4" name="مخطط 8"/>
        <xdr:cNvGraphicFramePr/>
      </xdr:nvGraphicFramePr>
      <xdr:xfrm>
        <a:off x="12188825" y="1341120"/>
        <a:ext cx="3771900" cy="41865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555625</xdr:colOff>
      <xdr:row>8</xdr:row>
      <xdr:rowOff>0</xdr:rowOff>
    </xdr:from>
    <xdr:to>
      <xdr:col>17</xdr:col>
      <xdr:colOff>229465</xdr:colOff>
      <xdr:row>10</xdr:row>
      <xdr:rowOff>79375</xdr:rowOff>
    </xdr:to>
    <xdr:sp>
      <xdr:nvSpPr>
        <xdr:cNvPr id="5" name="مربع نص 4"/>
        <xdr:cNvSpPr txBox="1"/>
      </xdr:nvSpPr>
      <xdr:spPr>
        <a:xfrm>
          <a:off x="12328525" y="1996440"/>
          <a:ext cx="969010" cy="56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tx2">
                  <a:lumMod val="60000"/>
                  <a:lumOff val="40000"/>
                </a:schemeClr>
              </a:solidFill>
            </a:rPr>
            <a:t>القوة</a:t>
          </a:r>
          <a:endParaRPr lang="ar-OM" sz="1600" b="1">
            <a:solidFill>
              <a:schemeClr val="tx2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19</xdr:col>
      <xdr:colOff>581603</xdr:colOff>
      <xdr:row>7</xdr:row>
      <xdr:rowOff>202046</xdr:rowOff>
    </xdr:from>
    <xdr:to>
      <xdr:col>21</xdr:col>
      <xdr:colOff>266990</xdr:colOff>
      <xdr:row>9</xdr:row>
      <xdr:rowOff>187614</xdr:rowOff>
    </xdr:to>
    <xdr:sp>
      <xdr:nvSpPr>
        <xdr:cNvPr id="6" name="مربع نص 5"/>
        <xdr:cNvSpPr txBox="1"/>
      </xdr:nvSpPr>
      <xdr:spPr>
        <a:xfrm>
          <a:off x="14944725" y="1957705"/>
          <a:ext cx="981075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20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18</xdr:col>
      <xdr:colOff>190500</xdr:colOff>
      <xdr:row>14</xdr:row>
      <xdr:rowOff>0</xdr:rowOff>
    </xdr:from>
    <xdr:to>
      <xdr:col>19</xdr:col>
      <xdr:colOff>111125</xdr:colOff>
      <xdr:row>16</xdr:row>
      <xdr:rowOff>31750</xdr:rowOff>
    </xdr:to>
    <xdr:sp>
      <xdr:nvSpPr>
        <xdr:cNvPr id="7" name="مستطيل مستدير الزوايا 6"/>
        <xdr:cNvSpPr/>
      </xdr:nvSpPr>
      <xdr:spPr>
        <a:xfrm>
          <a:off x="13906500" y="3440430"/>
          <a:ext cx="568325" cy="51308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600" b="1" u="sng">
              <a:solidFill>
                <a:srgbClr val="FF0000"/>
              </a:solidFill>
            </a:rPr>
            <a:t>12</a:t>
          </a:r>
          <a:endParaRPr lang="ar-OM" sz="1400" b="1" u="sng">
            <a:solidFill>
              <a:srgbClr val="FF0000"/>
            </a:solidFill>
          </a:endParaRPr>
        </a:p>
      </xdr:txBody>
    </xdr:sp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0.55707</cdr:x>
      <cdr:y>0.90492</cdr:y>
    </cdr:from>
    <cdr:to>
      <cdr:x>0.82271</cdr:x>
      <cdr:y>1</cdr:y>
    </cdr:to>
    <cdr:sp>
      <cdr:nvSpPr>
        <cdr:cNvPr id="2" name="Rectangles 1"/>
        <cdr:cNvSpPr/>
      </cdr:nvSpPr>
      <cdr:spPr xmlns:a="http://schemas.openxmlformats.org/drawingml/2006/main">
        <a:xfrm xmlns:a="http://schemas.openxmlformats.org/drawingml/2006/main">
          <a:off x="1952625" y="3505200"/>
          <a:ext cx="931140" cy="368300"/>
        </a:xfrm>
        <a:prstGeom xmlns:a="http://schemas.openxmlformats.org/drawingml/2006/main" prst="rect">
          <a:avLst/>
        </a:prstGeom>
        <a:noFill/>
        <a:ln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 xmlns:a="http://schemas.openxmlformats.org/drawingml/2006/main">
        <a:bodyPr wrap="square" rtlCol="1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r" rtl="1"/>
          <a:r>
            <a:rPr lang="ar-OM" sz="20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600" b="1">
            <a:solidFill>
              <a:schemeClr val="accent3">
                <a:lumMod val="50000"/>
              </a:schemeClr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1">
    <tabColor theme="3" tint="0.399975585192419"/>
    <pageSetUpPr fitToPage="1"/>
  </sheetPr>
  <dimension ref="B1:AE995"/>
  <sheetViews>
    <sheetView view="pageBreakPreview" zoomScale="55" zoomScaleNormal="55" showWhiteSpace="0" topLeftCell="A4" workbookViewId="0">
      <selection activeCell="J3" sqref="J3:R3"/>
    </sheetView>
  </sheetViews>
  <sheetFormatPr defaultColWidth="9" defaultRowHeight="12.75"/>
  <cols>
    <col min="1" max="1" width="6" customWidth="1"/>
    <col min="2" max="2" width="4.71428571428571" customWidth="1"/>
    <col min="3" max="3" width="5.71428571428571" customWidth="1"/>
    <col min="4" max="4" width="15.4285714285714" customWidth="1"/>
    <col min="5" max="5" width="11.5714285714286" customWidth="1"/>
    <col min="10" max="12" width="12.7142857142857" customWidth="1"/>
    <col min="13" max="13" width="3.57142857142857" customWidth="1"/>
    <col min="14" max="17" width="12.7142857142857" customWidth="1"/>
    <col min="18" max="18" width="6.71428571428571" customWidth="1"/>
    <col min="19" max="27" width="12.7142857142857" customWidth="1"/>
    <col min="28" max="28" width="5.71428571428571" customWidth="1"/>
    <col min="29" max="29" width="4.71428571428571" customWidth="1"/>
  </cols>
  <sheetData>
    <row r="1" spans="6:9">
      <c r="F1" s="108"/>
      <c r="G1" s="109"/>
      <c r="H1" s="109"/>
      <c r="I1" s="108"/>
    </row>
    <row r="2" ht="20.1" customHeight="1" spans="5:28">
      <c r="E2" s="178"/>
      <c r="F2" s="178"/>
      <c r="G2" s="178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09"/>
      <c r="W2" s="217"/>
      <c r="X2" s="217"/>
      <c r="Y2" s="217"/>
      <c r="Z2" s="217"/>
      <c r="AA2" s="217"/>
      <c r="AB2" s="109"/>
    </row>
    <row r="3" ht="39.95" customHeight="1" spans="7:31">
      <c r="G3" s="180"/>
      <c r="H3" s="181" t="s">
        <v>0</v>
      </c>
      <c r="I3" s="197"/>
      <c r="J3" s="198" t="s">
        <v>1</v>
      </c>
      <c r="K3" s="198"/>
      <c r="L3" s="198"/>
      <c r="M3" s="198"/>
      <c r="N3" s="198"/>
      <c r="O3" s="198"/>
      <c r="P3" s="198"/>
      <c r="Q3" s="198"/>
      <c r="R3" s="198"/>
      <c r="S3" s="218" t="s">
        <v>2</v>
      </c>
      <c r="T3" s="218"/>
      <c r="U3" s="219" t="s">
        <v>3</v>
      </c>
      <c r="V3" s="219"/>
      <c r="W3" s="219"/>
      <c r="X3" s="220"/>
      <c r="Y3" s="109"/>
      <c r="Z3" s="217" t="str">
        <f>L4</f>
        <v>التربية الإسلامية</v>
      </c>
      <c r="AA3" s="217"/>
      <c r="AB3" s="217"/>
      <c r="AC3" s="217"/>
      <c r="AD3" s="217"/>
      <c r="AE3" s="109"/>
    </row>
    <row r="4" ht="39.95" customHeight="1" spans="7:25">
      <c r="G4" s="182"/>
      <c r="H4" s="183" t="s">
        <v>4</v>
      </c>
      <c r="I4" s="199"/>
      <c r="J4" s="199"/>
      <c r="K4" s="200"/>
      <c r="L4" s="201" t="s">
        <v>5</v>
      </c>
      <c r="M4" s="201"/>
      <c r="N4" s="201"/>
      <c r="O4" s="202" t="s">
        <v>6</v>
      </c>
      <c r="P4" s="202"/>
      <c r="Q4" s="202"/>
      <c r="R4" s="219" t="s">
        <v>7</v>
      </c>
      <c r="S4" s="219"/>
      <c r="T4" s="197" t="s">
        <v>8</v>
      </c>
      <c r="U4" s="197"/>
      <c r="V4" s="219" t="s">
        <v>9</v>
      </c>
      <c r="W4" s="219"/>
      <c r="X4" s="220"/>
      <c r="Y4" s="182"/>
    </row>
    <row r="5" ht="13.5" customHeight="1" spans="4:23">
      <c r="D5" s="147"/>
      <c r="E5" s="184"/>
      <c r="F5" s="184"/>
      <c r="G5" s="147"/>
      <c r="H5" s="147"/>
      <c r="I5" s="147"/>
      <c r="J5" s="147"/>
      <c r="K5" s="147"/>
      <c r="L5" s="147"/>
      <c r="M5" s="147"/>
      <c r="N5" s="147"/>
      <c r="O5" s="147"/>
      <c r="P5" s="203"/>
      <c r="Q5" s="203"/>
      <c r="R5" s="203"/>
      <c r="S5" s="203"/>
      <c r="T5" s="203"/>
      <c r="U5" s="203"/>
      <c r="V5" s="147"/>
      <c r="W5" s="147"/>
    </row>
    <row r="6" ht="13.5" spans="3:28">
      <c r="C6" s="112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69"/>
    </row>
    <row r="7" ht="30" customHeight="1" spans="3:28">
      <c r="C7" s="114"/>
      <c r="D7" s="185" t="s">
        <v>10</v>
      </c>
      <c r="E7" s="186"/>
      <c r="F7" s="186"/>
      <c r="G7" s="186"/>
      <c r="H7" s="186"/>
      <c r="I7" s="186"/>
      <c r="J7" s="186"/>
      <c r="K7" s="186"/>
      <c r="L7" s="204"/>
      <c r="N7" s="185" t="s">
        <v>11</v>
      </c>
      <c r="O7" s="186"/>
      <c r="P7" s="186"/>
      <c r="Q7" s="204"/>
      <c r="S7" s="149" t="s">
        <v>12</v>
      </c>
      <c r="T7" s="170"/>
      <c r="U7" s="170"/>
      <c r="V7" s="170"/>
      <c r="W7" s="170"/>
      <c r="X7" s="170"/>
      <c r="Y7" s="170"/>
      <c r="Z7" s="170"/>
      <c r="AA7" s="171"/>
      <c r="AB7" s="172"/>
    </row>
    <row r="8" ht="24.95" customHeight="1" spans="3:28">
      <c r="C8" s="114"/>
      <c r="D8" s="1" t="s">
        <v>13</v>
      </c>
      <c r="E8" s="2" t="s">
        <v>14</v>
      </c>
      <c r="F8" s="3" t="s">
        <v>15</v>
      </c>
      <c r="G8" s="3" t="s">
        <v>16</v>
      </c>
      <c r="H8" s="4" t="s">
        <v>17</v>
      </c>
      <c r="I8" s="5" t="s">
        <v>18</v>
      </c>
      <c r="J8" s="80" t="s">
        <v>19</v>
      </c>
      <c r="K8" s="141" t="s">
        <v>20</v>
      </c>
      <c r="L8" s="141" t="s">
        <v>21</v>
      </c>
      <c r="N8" s="1" t="s">
        <v>13</v>
      </c>
      <c r="O8" s="41" t="s">
        <v>22</v>
      </c>
      <c r="P8" s="42" t="s">
        <v>23</v>
      </c>
      <c r="Q8" s="43" t="s">
        <v>24</v>
      </c>
      <c r="AB8" s="172"/>
    </row>
    <row r="9" ht="24.95" customHeight="1" spans="3:28">
      <c r="C9" s="114"/>
      <c r="D9" s="8" t="s">
        <v>7</v>
      </c>
      <c r="E9" s="187">
        <f>الأول!C18</f>
        <v>5</v>
      </c>
      <c r="F9" s="188">
        <f>الأول!D18</f>
        <v>4</v>
      </c>
      <c r="G9" s="188">
        <f>الأول!E18</f>
        <v>3</v>
      </c>
      <c r="H9" s="188">
        <f>الأول!F18</f>
        <v>2</v>
      </c>
      <c r="I9" s="205">
        <f>الأول!G18</f>
        <v>2</v>
      </c>
      <c r="J9" s="206">
        <f>IFERROR(SUM(E9:I9),"")</f>
        <v>16</v>
      </c>
      <c r="K9" s="207">
        <f>IFERROR('حالة الطلبة في الفصول'!K8,"")</f>
        <v>0</v>
      </c>
      <c r="L9" s="208">
        <f>IFERROR(SUM(E9:H9)/J9,"")</f>
        <v>0.875</v>
      </c>
      <c r="N9" s="8" t="str">
        <f>D9</f>
        <v>الأول</v>
      </c>
      <c r="O9" s="209">
        <f>IFERROR(((E9+F9)/J9),"")</f>
        <v>0.5625</v>
      </c>
      <c r="P9" s="209">
        <f>IFERROR(G9/J9,"")</f>
        <v>0.1875</v>
      </c>
      <c r="Q9" s="209">
        <f>IFERROR(((H9+I9)-K9)/J9,"")</f>
        <v>0.25</v>
      </c>
      <c r="AB9" s="172"/>
    </row>
    <row r="10" ht="24.95" customHeight="1" spans="3:28">
      <c r="C10" s="114"/>
      <c r="D10" s="8" t="s">
        <v>25</v>
      </c>
      <c r="E10" s="187">
        <f>الثاني!C$18</f>
        <v>1</v>
      </c>
      <c r="F10" s="188">
        <f>الثاني!D$18</f>
        <v>1</v>
      </c>
      <c r="G10" s="188">
        <f>الثاني!E$18</f>
        <v>1</v>
      </c>
      <c r="H10" s="188">
        <f>الثاني!F$18</f>
        <v>1</v>
      </c>
      <c r="I10" s="205">
        <f>الثاني!G$18</f>
        <v>1</v>
      </c>
      <c r="J10" s="206">
        <f t="shared" ref="J10:J20" si="0">IFERROR(SUM(E10:I10),"")</f>
        <v>5</v>
      </c>
      <c r="K10" s="207">
        <f>IFERROR('حالة الطلبة في الفصول'!K9,"")</f>
        <v>0</v>
      </c>
      <c r="L10" s="208">
        <f t="shared" ref="L10:L20" si="1">IFERROR(SUM(E10:H10)/J10,"")</f>
        <v>0.8</v>
      </c>
      <c r="N10" s="8" t="str">
        <f>D10</f>
        <v>الثاني</v>
      </c>
      <c r="O10" s="209">
        <f t="shared" ref="O10:O20" si="2">IFERROR(((E10+F10)/J10),"")</f>
        <v>0.4</v>
      </c>
      <c r="P10" s="209">
        <f t="shared" ref="P10:P20" si="3">IFERROR(G10/J10,"")</f>
        <v>0.2</v>
      </c>
      <c r="Q10" s="209">
        <f t="shared" ref="Q10:Q20" si="4">IFERROR(((H10+I10)-K10)/J10,"")</f>
        <v>0.4</v>
      </c>
      <c r="AB10" s="172"/>
    </row>
    <row r="11" ht="24.95" customHeight="1" spans="3:28">
      <c r="C11" s="114"/>
      <c r="D11" s="8" t="s">
        <v>26</v>
      </c>
      <c r="E11" s="187">
        <f>الثالث!C$18</f>
        <v>2</v>
      </c>
      <c r="F11" s="188">
        <f>الثالث!D$18</f>
        <v>2</v>
      </c>
      <c r="G11" s="188">
        <f>الثالث!E$18</f>
        <v>7</v>
      </c>
      <c r="H11" s="188">
        <f>الثالث!F$18</f>
        <v>2</v>
      </c>
      <c r="I11" s="205">
        <f>الثالث!G$18</f>
        <v>2</v>
      </c>
      <c r="J11" s="206">
        <f t="shared" si="0"/>
        <v>15</v>
      </c>
      <c r="K11" s="207">
        <f>IFERROR('حالة الطلبة في الفصول'!K10,"")</f>
        <v>0</v>
      </c>
      <c r="L11" s="208">
        <f t="shared" si="1"/>
        <v>0.866666666666667</v>
      </c>
      <c r="N11" s="8" t="str">
        <f>D11</f>
        <v>الثالث</v>
      </c>
      <c r="O11" s="209">
        <f t="shared" si="2"/>
        <v>0.266666666666667</v>
      </c>
      <c r="P11" s="209">
        <f t="shared" si="3"/>
        <v>0.466666666666667</v>
      </c>
      <c r="Q11" s="209">
        <f t="shared" si="4"/>
        <v>0.266666666666667</v>
      </c>
      <c r="AB11" s="172"/>
    </row>
    <row r="12" ht="24.95" customHeight="1" spans="3:28">
      <c r="C12" s="114"/>
      <c r="D12" s="8" t="s">
        <v>27</v>
      </c>
      <c r="E12" s="187">
        <f>الرابع!C$18</f>
        <v>0</v>
      </c>
      <c r="F12" s="188">
        <f>الرابع!D$18</f>
        <v>0</v>
      </c>
      <c r="G12" s="188">
        <f>الرابع!E$18</f>
        <v>0</v>
      </c>
      <c r="H12" s="188">
        <f>الرابع!F$18</f>
        <v>0</v>
      </c>
      <c r="I12" s="205">
        <f>الرابع!G$18</f>
        <v>0</v>
      </c>
      <c r="J12" s="206">
        <f t="shared" si="0"/>
        <v>0</v>
      </c>
      <c r="K12" s="207">
        <f>IFERROR('حالة الطلبة في الفصول'!K11,"")</f>
        <v>1</v>
      </c>
      <c r="L12" s="208" t="str">
        <f t="shared" si="1"/>
        <v/>
      </c>
      <c r="N12" s="8" t="str">
        <f t="shared" ref="N12:N20" si="5">D12</f>
        <v>الرابع</v>
      </c>
      <c r="O12" s="209" t="str">
        <f t="shared" si="2"/>
        <v/>
      </c>
      <c r="P12" s="209" t="str">
        <f t="shared" si="3"/>
        <v/>
      </c>
      <c r="Q12" s="209" t="str">
        <f t="shared" si="4"/>
        <v/>
      </c>
      <c r="AB12" s="172"/>
    </row>
    <row r="13" ht="24.95" customHeight="1" spans="3:28">
      <c r="C13" s="114"/>
      <c r="D13" s="8" t="s">
        <v>28</v>
      </c>
      <c r="E13" s="187">
        <f>الخامس!C$23</f>
        <v>5</v>
      </c>
      <c r="F13" s="188">
        <f>الخامس!D$23</f>
        <v>4</v>
      </c>
      <c r="G13" s="188">
        <f>الخامس!E$23</f>
        <v>3</v>
      </c>
      <c r="H13" s="188">
        <f>الخامس!F$23</f>
        <v>2</v>
      </c>
      <c r="I13" s="205">
        <f>الخامس!G$23</f>
        <v>2</v>
      </c>
      <c r="J13" s="206">
        <f t="shared" si="0"/>
        <v>16</v>
      </c>
      <c r="K13" s="207">
        <f>IFERROR('حالة الطلبة في الفصول'!K12,"")</f>
        <v>0</v>
      </c>
      <c r="L13" s="208">
        <f t="shared" si="1"/>
        <v>0.875</v>
      </c>
      <c r="N13" s="8" t="str">
        <f t="shared" si="5"/>
        <v>الخامس</v>
      </c>
      <c r="O13" s="209">
        <f t="shared" si="2"/>
        <v>0.5625</v>
      </c>
      <c r="P13" s="209">
        <f t="shared" si="3"/>
        <v>0.1875</v>
      </c>
      <c r="Q13" s="209">
        <f t="shared" si="4"/>
        <v>0.25</v>
      </c>
      <c r="AB13" s="172"/>
    </row>
    <row r="14" ht="24.95" customHeight="1" spans="3:28">
      <c r="C14" s="114"/>
      <c r="D14" s="8" t="s">
        <v>29</v>
      </c>
      <c r="E14" s="187">
        <f>السادس!C$23</f>
        <v>2</v>
      </c>
      <c r="F14" s="188">
        <f>السادس!D$23</f>
        <v>2</v>
      </c>
      <c r="G14" s="188">
        <f>السادس!E$23</f>
        <v>3</v>
      </c>
      <c r="H14" s="188">
        <f>السادس!F$23</f>
        <v>4</v>
      </c>
      <c r="I14" s="205">
        <f>السادس!G$23</f>
        <v>5</v>
      </c>
      <c r="J14" s="206">
        <f t="shared" si="0"/>
        <v>16</v>
      </c>
      <c r="K14" s="207">
        <f>IFERROR('حالة الطلبة في الفصول'!K13,"")</f>
        <v>0</v>
      </c>
      <c r="L14" s="208">
        <f t="shared" si="1"/>
        <v>0.6875</v>
      </c>
      <c r="N14" s="8" t="str">
        <f t="shared" si="5"/>
        <v>السادس</v>
      </c>
      <c r="O14" s="209">
        <f t="shared" si="2"/>
        <v>0.25</v>
      </c>
      <c r="P14" s="209">
        <f t="shared" si="3"/>
        <v>0.1875</v>
      </c>
      <c r="Q14" s="209">
        <f t="shared" si="4"/>
        <v>0.5625</v>
      </c>
      <c r="AB14" s="172"/>
    </row>
    <row r="15" ht="24.95" customHeight="1" spans="3:28">
      <c r="C15" s="114"/>
      <c r="D15" s="8" t="s">
        <v>30</v>
      </c>
      <c r="E15" s="187">
        <f>السابع!C$23</f>
        <v>2</v>
      </c>
      <c r="F15" s="188">
        <f>السابع!D$23</f>
        <v>2</v>
      </c>
      <c r="G15" s="188">
        <f>السابع!E$23</f>
        <v>7</v>
      </c>
      <c r="H15" s="188">
        <f>السابع!F$23</f>
        <v>2</v>
      </c>
      <c r="I15" s="205">
        <f>السابع!G$23</f>
        <v>2</v>
      </c>
      <c r="J15" s="206">
        <f t="shared" si="0"/>
        <v>15</v>
      </c>
      <c r="K15" s="207">
        <f>IFERROR('حالة الطلبة في الفصول'!K14,"")</f>
        <v>0</v>
      </c>
      <c r="L15" s="208">
        <f t="shared" si="1"/>
        <v>0.866666666666667</v>
      </c>
      <c r="N15" s="8" t="str">
        <f t="shared" si="5"/>
        <v>السابع</v>
      </c>
      <c r="O15" s="209">
        <f t="shared" si="2"/>
        <v>0.266666666666667</v>
      </c>
      <c r="P15" s="209">
        <f t="shared" si="3"/>
        <v>0.466666666666667</v>
      </c>
      <c r="Q15" s="209">
        <f t="shared" si="4"/>
        <v>0.266666666666667</v>
      </c>
      <c r="AB15" s="172"/>
    </row>
    <row r="16" ht="24.95" customHeight="1" spans="3:28">
      <c r="C16" s="114"/>
      <c r="D16" s="8" t="s">
        <v>31</v>
      </c>
      <c r="E16" s="187">
        <f>الثامن!C$23</f>
        <v>2</v>
      </c>
      <c r="F16" s="188">
        <f>الثامن!D$23</f>
        <v>2</v>
      </c>
      <c r="G16" s="188">
        <f>الثامن!E$23</f>
        <v>2</v>
      </c>
      <c r="H16" s="188">
        <f>الثامن!F$23</f>
        <v>2</v>
      </c>
      <c r="I16" s="205">
        <f>الثامن!G$23</f>
        <v>2</v>
      </c>
      <c r="J16" s="206">
        <f t="shared" si="0"/>
        <v>10</v>
      </c>
      <c r="K16" s="207">
        <f>IFERROR('حالة الطلبة في الفصول'!K15,"")</f>
        <v>2</v>
      </c>
      <c r="L16" s="208">
        <f t="shared" si="1"/>
        <v>0.8</v>
      </c>
      <c r="N16" s="8" t="str">
        <f t="shared" si="5"/>
        <v>الثامن</v>
      </c>
      <c r="O16" s="209">
        <f t="shared" si="2"/>
        <v>0.4</v>
      </c>
      <c r="P16" s="209">
        <f t="shared" si="3"/>
        <v>0.2</v>
      </c>
      <c r="Q16" s="209">
        <f t="shared" si="4"/>
        <v>0.2</v>
      </c>
      <c r="AB16" s="172"/>
    </row>
    <row r="17" ht="24.95" customHeight="1" spans="3:28">
      <c r="C17" s="114"/>
      <c r="D17" s="8" t="s">
        <v>32</v>
      </c>
      <c r="E17" s="187">
        <f>التاسع!C$23</f>
        <v>2</v>
      </c>
      <c r="F17" s="188">
        <f>التاسع!D$23</f>
        <v>2</v>
      </c>
      <c r="G17" s="188">
        <f>التاسع!E$23</f>
        <v>2</v>
      </c>
      <c r="H17" s="188">
        <f>التاسع!F$23</f>
        <v>2</v>
      </c>
      <c r="I17" s="205">
        <f>التاسع!G$23</f>
        <v>2</v>
      </c>
      <c r="J17" s="206">
        <f t="shared" si="0"/>
        <v>10</v>
      </c>
      <c r="K17" s="207">
        <f>IFERROR('حالة الطلبة في الفصول'!K16,"")</f>
        <v>0</v>
      </c>
      <c r="L17" s="208">
        <f t="shared" si="1"/>
        <v>0.8</v>
      </c>
      <c r="N17" s="8" t="str">
        <f t="shared" si="5"/>
        <v>التاسع</v>
      </c>
      <c r="O17" s="209">
        <f t="shared" si="2"/>
        <v>0.4</v>
      </c>
      <c r="P17" s="209">
        <f t="shared" si="3"/>
        <v>0.2</v>
      </c>
      <c r="Q17" s="209">
        <f t="shared" si="4"/>
        <v>0.4</v>
      </c>
      <c r="AB17" s="172"/>
    </row>
    <row r="18" ht="24.95" customHeight="1" spans="3:28">
      <c r="C18" s="114"/>
      <c r="D18" s="8" t="s">
        <v>33</v>
      </c>
      <c r="E18" s="187">
        <f>العاشر!C$23</f>
        <v>2</v>
      </c>
      <c r="F18" s="188">
        <f>العاشر!D$23</f>
        <v>2</v>
      </c>
      <c r="G18" s="188">
        <f>العاشر!E$23</f>
        <v>2</v>
      </c>
      <c r="H18" s="188">
        <f>العاشر!F$23</f>
        <v>2</v>
      </c>
      <c r="I18" s="205">
        <f>العاشر!G$23</f>
        <v>2</v>
      </c>
      <c r="J18" s="206">
        <f t="shared" si="0"/>
        <v>10</v>
      </c>
      <c r="K18" s="207">
        <f>IFERROR('حالة الطلبة في الفصول'!K17,"")</f>
        <v>0</v>
      </c>
      <c r="L18" s="208">
        <f t="shared" si="1"/>
        <v>0.8</v>
      </c>
      <c r="N18" s="8" t="str">
        <f t="shared" si="5"/>
        <v>العاشر</v>
      </c>
      <c r="O18" s="209">
        <f t="shared" si="2"/>
        <v>0.4</v>
      </c>
      <c r="P18" s="209">
        <f t="shared" si="3"/>
        <v>0.2</v>
      </c>
      <c r="Q18" s="209">
        <f t="shared" si="4"/>
        <v>0.4</v>
      </c>
      <c r="AB18" s="172"/>
    </row>
    <row r="19" ht="24.95" customHeight="1" spans="3:28">
      <c r="C19" s="114"/>
      <c r="D19" s="20" t="s">
        <v>34</v>
      </c>
      <c r="E19" s="187">
        <f>'الحادي عشر'!C$24</f>
        <v>3</v>
      </c>
      <c r="F19" s="188">
        <f>'الحادي عشر'!D$24</f>
        <v>3</v>
      </c>
      <c r="G19" s="188">
        <f>'الحادي عشر'!E$24</f>
        <v>3</v>
      </c>
      <c r="H19" s="188">
        <f>'الحادي عشر'!F$24</f>
        <v>3</v>
      </c>
      <c r="I19" s="205">
        <f>'الحادي عشر'!G$24</f>
        <v>3</v>
      </c>
      <c r="J19" s="206">
        <f t="shared" si="0"/>
        <v>15</v>
      </c>
      <c r="K19" s="207">
        <f>IFERROR('حالة الطلبة في الفصول'!K18,"")</f>
        <v>0</v>
      </c>
      <c r="L19" s="208">
        <f t="shared" si="1"/>
        <v>0.8</v>
      </c>
      <c r="N19" s="8" t="str">
        <f t="shared" si="5"/>
        <v>الحادي عشر</v>
      </c>
      <c r="O19" s="209">
        <f t="shared" si="2"/>
        <v>0.4</v>
      </c>
      <c r="P19" s="209">
        <f t="shared" si="3"/>
        <v>0.2</v>
      </c>
      <c r="Q19" s="209">
        <f t="shared" si="4"/>
        <v>0.4</v>
      </c>
      <c r="AB19" s="172"/>
    </row>
    <row r="20" ht="24.95" customHeight="1" spans="3:28">
      <c r="C20" s="114"/>
      <c r="D20" s="20" t="s">
        <v>35</v>
      </c>
      <c r="E20" s="187">
        <f>'الثاني عشر'!C24</f>
        <v>3</v>
      </c>
      <c r="F20" s="188">
        <f>'الثاني عشر'!D24</f>
        <v>3</v>
      </c>
      <c r="G20" s="188">
        <f>'الثاني عشر'!E24</f>
        <v>3</v>
      </c>
      <c r="H20" s="188">
        <f>'الثاني عشر'!F24</f>
        <v>3</v>
      </c>
      <c r="I20" s="205">
        <f>'الثاني عشر'!G24</f>
        <v>3</v>
      </c>
      <c r="J20" s="206">
        <f t="shared" si="0"/>
        <v>15</v>
      </c>
      <c r="K20" s="207">
        <f>IFERROR('حالة الطلبة في الفصول'!K19,"")</f>
        <v>4</v>
      </c>
      <c r="L20" s="208">
        <f t="shared" si="1"/>
        <v>0.8</v>
      </c>
      <c r="N20" s="20" t="str">
        <f t="shared" si="5"/>
        <v>الثاني عشر</v>
      </c>
      <c r="O20" s="209">
        <f t="shared" si="2"/>
        <v>0.4</v>
      </c>
      <c r="P20" s="209">
        <f t="shared" si="3"/>
        <v>0.2</v>
      </c>
      <c r="Q20" s="209">
        <f t="shared" si="4"/>
        <v>0.133333333333333</v>
      </c>
      <c r="AB20" s="172"/>
    </row>
    <row r="21" ht="24.95" customHeight="1" spans="3:28">
      <c r="C21" s="114"/>
      <c r="D21" s="25" t="s">
        <v>36</v>
      </c>
      <c r="E21" s="95">
        <f t="shared" ref="E21:K21" si="6">SUM(E9:E20)</f>
        <v>29</v>
      </c>
      <c r="F21" s="189">
        <f t="shared" si="6"/>
        <v>27</v>
      </c>
      <c r="G21" s="190">
        <f t="shared" si="6"/>
        <v>36</v>
      </c>
      <c r="H21" s="191">
        <f t="shared" si="6"/>
        <v>25</v>
      </c>
      <c r="I21" s="210">
        <f t="shared" si="6"/>
        <v>26</v>
      </c>
      <c r="J21" s="31">
        <f t="shared" si="6"/>
        <v>143</v>
      </c>
      <c r="K21" s="211">
        <f t="shared" si="6"/>
        <v>7</v>
      </c>
      <c r="L21" s="212">
        <f t="shared" ref="L21" si="7">SUM(E21:H21)/J21</f>
        <v>0.818181818181818</v>
      </c>
      <c r="N21" s="25" t="s">
        <v>37</v>
      </c>
      <c r="O21" s="58">
        <f t="shared" ref="O21" si="8">(E21+F21)/J21</f>
        <v>0.391608391608392</v>
      </c>
      <c r="P21" s="58">
        <f t="shared" ref="P21" si="9">G21/J21</f>
        <v>0.251748251748252</v>
      </c>
      <c r="Q21" s="58">
        <f t="shared" ref="Q21" si="10">((H21+I21)-K21)/J21</f>
        <v>0.307692307692308</v>
      </c>
      <c r="S21" s="221" t="s">
        <v>38</v>
      </c>
      <c r="T21" s="222"/>
      <c r="U21" s="223"/>
      <c r="V21" s="224" t="s">
        <v>37</v>
      </c>
      <c r="W21" s="225" t="s">
        <v>39</v>
      </c>
      <c r="X21" s="226" t="s">
        <v>40</v>
      </c>
      <c r="Y21" s="232" t="s">
        <v>41</v>
      </c>
      <c r="Z21" s="233" t="s">
        <v>42</v>
      </c>
      <c r="AA21" s="234"/>
      <c r="AB21" s="172"/>
    </row>
    <row r="22" ht="24.95" customHeight="1" spans="3:28">
      <c r="C22" s="114"/>
      <c r="D22" s="25" t="s">
        <v>43</v>
      </c>
      <c r="E22" s="35">
        <f>SUM(E21:F21)</f>
        <v>56</v>
      </c>
      <c r="F22" s="35"/>
      <c r="G22" s="35">
        <f>G21</f>
        <v>36</v>
      </c>
      <c r="H22" s="35">
        <f>SUM(H21:I21)</f>
        <v>51</v>
      </c>
      <c r="I22" s="35"/>
      <c r="J22" s="213"/>
      <c r="K22" s="213"/>
      <c r="L22" s="214"/>
      <c r="N22" s="32"/>
      <c r="O22" s="60"/>
      <c r="P22" s="60"/>
      <c r="Q22" s="61"/>
      <c r="S22" s="227"/>
      <c r="T22" s="228"/>
      <c r="U22" s="229"/>
      <c r="V22" s="96">
        <f>H22</f>
        <v>51</v>
      </c>
      <c r="W22" s="86">
        <f>SUM('حالة الطلبة في الفصول'!E20:F20)</f>
        <v>0</v>
      </c>
      <c r="X22" s="87">
        <f>SUM('حالة الطلبة في الفصول'!G20:H20)</f>
        <v>0</v>
      </c>
      <c r="Y22" s="235">
        <f>SUM('حالة الطلبة في الفصول'!I20:J20)</f>
        <v>7</v>
      </c>
      <c r="Z22" s="236">
        <f>V22-(W22+X22+Y22)</f>
        <v>44</v>
      </c>
      <c r="AA22" s="237"/>
      <c r="AB22" s="172"/>
    </row>
    <row r="23" ht="9.95" customHeight="1" spans="3:28">
      <c r="C23" s="114"/>
      <c r="D23" s="192"/>
      <c r="E23" s="193"/>
      <c r="F23" s="193"/>
      <c r="G23" s="193"/>
      <c r="H23" s="194"/>
      <c r="I23" s="194"/>
      <c r="J23" s="36"/>
      <c r="K23" s="36"/>
      <c r="L23" s="59"/>
      <c r="N23" s="32"/>
      <c r="O23" s="215"/>
      <c r="P23" s="215"/>
      <c r="Q23" s="215"/>
      <c r="AB23" s="172"/>
    </row>
    <row r="24" ht="12" customHeight="1" spans="3:28">
      <c r="C24" s="114"/>
      <c r="O24" s="215"/>
      <c r="P24" s="215"/>
      <c r="Q24" s="215"/>
      <c r="AB24" s="172"/>
    </row>
    <row r="25" ht="9.95" customHeight="1" spans="3:28">
      <c r="C25" s="114"/>
      <c r="AB25" s="172"/>
    </row>
    <row r="26" ht="24.95" customHeight="1" spans="3:28">
      <c r="C26" s="114"/>
      <c r="AB26" s="172"/>
    </row>
    <row r="27" ht="24.95" customHeight="1" spans="3:28">
      <c r="C27" s="114"/>
      <c r="AB27" s="172"/>
    </row>
    <row r="28" ht="24.95" customHeight="1" spans="3:28">
      <c r="C28" s="114"/>
      <c r="AB28" s="172"/>
    </row>
    <row r="29" ht="24.95" customHeight="1" spans="3:28">
      <c r="C29" s="114"/>
      <c r="AB29" s="172"/>
    </row>
    <row r="30" ht="24.95" customHeight="1" spans="3:28">
      <c r="C30" s="114"/>
      <c r="AB30" s="172"/>
    </row>
    <row r="31" ht="24.95" customHeight="1" spans="3:28">
      <c r="C31" s="114"/>
      <c r="AB31" s="172"/>
    </row>
    <row r="32" ht="24.95" customHeight="1" spans="3:28">
      <c r="C32" s="114"/>
      <c r="AB32" s="172"/>
    </row>
    <row r="33" ht="24.95" customHeight="1" spans="3:28">
      <c r="C33" s="114"/>
      <c r="AB33" s="172"/>
    </row>
    <row r="34" ht="24.95" customHeight="1" spans="3:28">
      <c r="C34" s="114"/>
      <c r="AB34" s="172"/>
    </row>
    <row r="35" ht="24.95" customHeight="1" spans="3:28">
      <c r="C35" s="114"/>
      <c r="AB35" s="172"/>
    </row>
    <row r="36" ht="24.95" customHeight="1" spans="3:28">
      <c r="C36" s="114"/>
      <c r="AB36" s="172"/>
    </row>
    <row r="37" ht="24.95" customHeight="1" spans="3:28">
      <c r="C37" s="114"/>
      <c r="AB37" s="172"/>
    </row>
    <row r="38" ht="24.95" customHeight="1" spans="3:28">
      <c r="C38" s="114"/>
      <c r="AB38" s="172"/>
    </row>
    <row r="39" ht="24.95" customHeight="1" spans="3:28">
      <c r="C39" s="114"/>
      <c r="W39" s="230" t="str">
        <f>J3</f>
        <v>مدرسة معاذ بن جبل للتعليم الأساسي (5-12)</v>
      </c>
      <c r="X39" s="231"/>
      <c r="Y39" s="231"/>
      <c r="Z39" s="231"/>
      <c r="AA39" s="238"/>
      <c r="AB39" s="172"/>
    </row>
    <row r="40" spans="3:28">
      <c r="C40" s="146"/>
      <c r="D40" s="147"/>
      <c r="E40" s="147"/>
      <c r="F40" s="147"/>
      <c r="G40" s="147"/>
      <c r="H40" s="147"/>
      <c r="I40" s="147"/>
      <c r="J40" s="147"/>
      <c r="K40" s="147"/>
      <c r="L40" s="147"/>
      <c r="M40" s="147"/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  <c r="Y40" s="147"/>
      <c r="Z40" s="147"/>
      <c r="AA40" s="147"/>
      <c r="AB40" s="177"/>
    </row>
    <row r="41" ht="24.95" customHeight="1" spans="3:28">
      <c r="C41" s="112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69"/>
    </row>
    <row r="42" ht="30" customHeight="1" spans="3:28">
      <c r="C42" s="114"/>
      <c r="G42" s="195" t="s">
        <v>44</v>
      </c>
      <c r="H42" s="195"/>
      <c r="P42" s="216" t="s">
        <v>45</v>
      </c>
      <c r="Q42" s="216"/>
      <c r="U42" s="195" t="s">
        <v>46</v>
      </c>
      <c r="AB42" s="172"/>
    </row>
    <row r="43" ht="45.75" spans="3:28">
      <c r="C43" s="114"/>
      <c r="G43" s="196" t="s">
        <v>47</v>
      </c>
      <c r="H43" s="196"/>
      <c r="I43" s="196"/>
      <c r="P43" s="196" t="s">
        <v>48</v>
      </c>
      <c r="Q43" s="196"/>
      <c r="R43" s="196"/>
      <c r="U43" s="196" t="s">
        <v>49</v>
      </c>
      <c r="V43" s="196"/>
      <c r="W43" s="196"/>
      <c r="X43" s="196"/>
      <c r="Y43" s="196"/>
      <c r="Z43" s="196"/>
      <c r="AA43" s="196"/>
      <c r="AB43" s="172"/>
    </row>
    <row r="44" spans="3:28">
      <c r="C44" s="146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77"/>
    </row>
    <row r="995" spans="2:2">
      <c r="B995" s="239">
        <v>5050</v>
      </c>
    </row>
  </sheetData>
  <sheetProtection algorithmName="SHA-512" hashValue="ZCxleuDDKvzXSDOkzhU2sGeLS16G1fpPZsZxKip/4L3hsLM7J5A8meb6v7+4eJznz7HN5rVEHjDbXgDnfmmBPA==" saltValue="aY3l+0PrOi8QUDCS1Yr85g==" spinCount="100000" sheet="1" objects="1" scenarios="1"/>
  <protectedRanges>
    <protectedRange sqref="U3" name="تاريخ التحليل"/>
    <protectedRange sqref="V4" name="العام الدراسي"/>
    <protectedRange sqref="L4" name="اسم المادة"/>
    <protectedRange sqref="J3" name="اسم المدرسة"/>
    <protectedRange sqref="R4" name="الفصل الدراسي"/>
  </protectedRanges>
  <mergeCells count="25">
    <mergeCell ref="E2:U2"/>
    <mergeCell ref="H3:I3"/>
    <mergeCell ref="J3:R3"/>
    <mergeCell ref="S3:T3"/>
    <mergeCell ref="U3:X3"/>
    <mergeCell ref="H4:K4"/>
    <mergeCell ref="L4:N4"/>
    <mergeCell ref="O4:Q4"/>
    <mergeCell ref="R4:S4"/>
    <mergeCell ref="T4:U4"/>
    <mergeCell ref="V4:X4"/>
    <mergeCell ref="D7:L7"/>
    <mergeCell ref="N7:Q7"/>
    <mergeCell ref="S7:AA7"/>
    <mergeCell ref="Z21:AA21"/>
    <mergeCell ref="E22:F22"/>
    <mergeCell ref="H22:I22"/>
    <mergeCell ref="Z22:AA22"/>
    <mergeCell ref="W39:AA39"/>
    <mergeCell ref="G42:H42"/>
    <mergeCell ref="P42:Q42"/>
    <mergeCell ref="G43:I43"/>
    <mergeCell ref="P43:R43"/>
    <mergeCell ref="U43:W43"/>
    <mergeCell ref="S21:U22"/>
  </mergeCells>
  <conditionalFormatting sqref="I9:I20">
    <cfRule type="cellIs" dxfId="0" priority="1" operator="greaterThan">
      <formula>0.5</formula>
    </cfRule>
  </conditionalFormatting>
  <conditionalFormatting sqref="L9:L21">
    <cfRule type="cellIs" dxfId="1" priority="26" operator="lessThan">
      <formula>0.5</formula>
    </cfRule>
  </conditionalFormatting>
  <conditionalFormatting sqref="O9:O21">
    <cfRule type="dataBar" priority="17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{c85bfb4e-7ba2-45d1-aa72-842ae9a94597}</x14:id>
        </ext>
      </extLst>
    </cfRule>
  </conditionalFormatting>
  <conditionalFormatting sqref="P9:P21">
    <cfRule type="dataBar" priority="16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{b273eb7d-dee6-4a8e-b278-e91f975a11f6}</x14:id>
        </ext>
      </extLst>
    </cfRule>
  </conditionalFormatting>
  <conditionalFormatting sqref="Q9:Q21">
    <cfRule type="dataBar" priority="15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{1231092e-a7d9-42b1-accd-051ebdaafdc1}</x14:id>
        </ext>
      </extLst>
    </cfRule>
  </conditionalFormatting>
  <conditionalFormatting sqref="E9:H20">
    <cfRule type="cellIs" dxfId="2" priority="2" operator="greaterThan">
      <formula>0.5</formula>
    </cfRule>
  </conditionalFormatting>
  <conditionalFormatting sqref="J9:K20">
    <cfRule type="cellIs" dxfId="2" priority="13" operator="greaterThan">
      <formula>0.5</formula>
    </cfRule>
  </conditionalFormatting>
  <printOptions horizontalCentered="1"/>
  <pageMargins left="0.196850393700787" right="0.196850393700787" top="0.78740157480315" bottom="0.275590551181102" header="0.236220472440945" footer="0.196850393700787"/>
  <pageSetup paperSize="9" scale="48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&amp;L&amp;D&amp;C&amp;"Arial,غامق"&amp;12صفحة &amp;P من &amp;N</oddFooter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85bfb4e-7ba2-45d1-aa72-842ae9a94597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O9:O21</xm:sqref>
        </x14:conditionalFormatting>
        <x14:conditionalFormatting xmlns:xm="http://schemas.microsoft.com/office/excel/2006/main">
          <x14:cfRule type="dataBar" id="{b273eb7d-dee6-4a8e-b278-e91f975a11f6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P9:P21</xm:sqref>
        </x14:conditionalFormatting>
        <x14:conditionalFormatting xmlns:xm="http://schemas.microsoft.com/office/excel/2006/main">
          <x14:cfRule type="dataBar" id="{1231092e-a7d9-42b1-accd-051ebdaafdc1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Q9:Q21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2">
    <tabColor rgb="FFFFC000"/>
    <pageSetUpPr fitToPage="1"/>
  </sheetPr>
  <dimension ref="B1:X27"/>
  <sheetViews>
    <sheetView view="pageBreakPreview" zoomScale="85" zoomScaleNormal="70" showWhiteSpace="0" workbookViewId="0">
      <selection activeCell="G10" sqref="G10"/>
    </sheetView>
  </sheetViews>
  <sheetFormatPr defaultColWidth="9" defaultRowHeight="12.75"/>
  <cols>
    <col min="2" max="2" width="5.85714285714286" customWidth="1"/>
    <col min="3" max="3" width="15.4285714285714" customWidth="1"/>
    <col min="4" max="10" width="8.71428571428571" customWidth="1"/>
    <col min="11" max="11" width="10.7142857142857" customWidth="1"/>
    <col min="12" max="26" width="8.71428571428571" customWidth="1"/>
  </cols>
  <sheetData>
    <row r="1" spans="6:10">
      <c r="F1" s="108"/>
      <c r="G1" s="109"/>
      <c r="H1" s="109"/>
      <c r="I1" s="109"/>
      <c r="J1" s="108"/>
    </row>
    <row r="2" ht="21.75" customHeight="1" spans="6:10">
      <c r="F2" s="108"/>
      <c r="G2" s="109"/>
      <c r="H2" s="109"/>
      <c r="I2" s="109"/>
      <c r="J2" s="108"/>
    </row>
    <row r="3" ht="35.1" customHeight="1" spans="3:23">
      <c r="C3" s="110" t="s">
        <v>50</v>
      </c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</row>
    <row r="4" ht="13.5" customHeight="1" spans="8:17">
      <c r="H4" s="111"/>
      <c r="I4" s="111"/>
      <c r="J4" s="111"/>
      <c r="K4" s="111"/>
      <c r="L4" s="111"/>
      <c r="M4" s="111"/>
      <c r="N4" s="111"/>
      <c r="O4" s="111"/>
      <c r="P4" s="111"/>
      <c r="Q4" s="111"/>
    </row>
    <row r="5" ht="13.5" spans="2:24">
      <c r="B5" s="112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69"/>
    </row>
    <row r="6" ht="24.95" customHeight="1" spans="2:24">
      <c r="B6" s="114"/>
      <c r="C6" s="1" t="s">
        <v>51</v>
      </c>
      <c r="D6" s="115" t="s">
        <v>52</v>
      </c>
      <c r="E6" s="1" t="s">
        <v>53</v>
      </c>
      <c r="F6" s="1"/>
      <c r="G6" s="1" t="s">
        <v>54</v>
      </c>
      <c r="H6" s="1"/>
      <c r="I6" s="1" t="s">
        <v>55</v>
      </c>
      <c r="J6" s="1"/>
      <c r="K6" s="148" t="s">
        <v>37</v>
      </c>
      <c r="P6" s="149" t="s">
        <v>56</v>
      </c>
      <c r="Q6" s="170"/>
      <c r="R6" s="170"/>
      <c r="S6" s="170"/>
      <c r="T6" s="170"/>
      <c r="U6" s="170"/>
      <c r="V6" s="170"/>
      <c r="W6" s="171"/>
      <c r="X6" s="172"/>
    </row>
    <row r="7" ht="24.95" customHeight="1" spans="2:24">
      <c r="B7" s="114"/>
      <c r="C7" s="1" t="s">
        <v>13</v>
      </c>
      <c r="D7" s="116"/>
      <c r="E7" s="2" t="s">
        <v>57</v>
      </c>
      <c r="F7" s="117" t="s">
        <v>58</v>
      </c>
      <c r="G7" s="2" t="s">
        <v>59</v>
      </c>
      <c r="H7" s="5" t="s">
        <v>60</v>
      </c>
      <c r="I7" s="150" t="s">
        <v>61</v>
      </c>
      <c r="J7" s="5" t="s">
        <v>62</v>
      </c>
      <c r="K7" s="148"/>
      <c r="X7" s="172"/>
    </row>
    <row r="8" ht="24.95" customHeight="1" spans="2:24">
      <c r="B8" s="114"/>
      <c r="C8" s="118" t="s">
        <v>7</v>
      </c>
      <c r="D8" s="118">
        <f>الأول!H18</f>
        <v>16</v>
      </c>
      <c r="E8" s="119">
        <v>0</v>
      </c>
      <c r="F8" s="120">
        <v>0</v>
      </c>
      <c r="G8" s="119">
        <v>0</v>
      </c>
      <c r="H8" s="121">
        <v>0</v>
      </c>
      <c r="I8" s="151">
        <f>الأول!I18</f>
        <v>0</v>
      </c>
      <c r="J8" s="121">
        <v>0</v>
      </c>
      <c r="K8" s="152">
        <f t="shared" ref="K8:K20" si="0">SUM(E8:J8)</f>
        <v>0</v>
      </c>
      <c r="X8" s="172"/>
    </row>
    <row r="9" ht="24.95" customHeight="1" spans="2:24">
      <c r="B9" s="114"/>
      <c r="C9" s="122" t="s">
        <v>25</v>
      </c>
      <c r="D9" s="122">
        <f>الثاني!H18</f>
        <v>5</v>
      </c>
      <c r="E9" s="123">
        <v>0</v>
      </c>
      <c r="F9" s="124">
        <v>0</v>
      </c>
      <c r="G9" s="123">
        <v>0</v>
      </c>
      <c r="H9" s="125">
        <v>0</v>
      </c>
      <c r="I9" s="153">
        <f>الثاني!I18</f>
        <v>0</v>
      </c>
      <c r="J9" s="125">
        <v>0</v>
      </c>
      <c r="K9" s="154">
        <f t="shared" si="0"/>
        <v>0</v>
      </c>
      <c r="X9" s="172"/>
    </row>
    <row r="10" ht="24.95" customHeight="1" spans="2:24">
      <c r="B10" s="114"/>
      <c r="C10" s="122" t="s">
        <v>26</v>
      </c>
      <c r="D10" s="122">
        <f>الثالث!H18</f>
        <v>15</v>
      </c>
      <c r="E10" s="123">
        <v>0</v>
      </c>
      <c r="F10" s="124">
        <v>0</v>
      </c>
      <c r="G10" s="123">
        <v>0</v>
      </c>
      <c r="H10" s="125">
        <v>0</v>
      </c>
      <c r="I10" s="153">
        <f>الثالث!I18</f>
        <v>0</v>
      </c>
      <c r="J10" s="125">
        <v>0</v>
      </c>
      <c r="K10" s="154">
        <f t="shared" si="0"/>
        <v>0</v>
      </c>
      <c r="X10" s="172"/>
    </row>
    <row r="11" ht="24.95" customHeight="1" spans="2:24">
      <c r="B11" s="114"/>
      <c r="C11" s="122" t="s">
        <v>27</v>
      </c>
      <c r="D11" s="122">
        <f>الرابع!H18</f>
        <v>0</v>
      </c>
      <c r="E11" s="123">
        <v>0</v>
      </c>
      <c r="F11" s="124">
        <v>0</v>
      </c>
      <c r="G11" s="123">
        <v>0</v>
      </c>
      <c r="H11" s="125">
        <v>0</v>
      </c>
      <c r="I11" s="153">
        <f>الرابع!I18</f>
        <v>1</v>
      </c>
      <c r="J11" s="125">
        <v>0</v>
      </c>
      <c r="K11" s="154">
        <f t="shared" si="0"/>
        <v>1</v>
      </c>
      <c r="X11" s="172"/>
    </row>
    <row r="12" ht="24.95" customHeight="1" spans="2:24">
      <c r="B12" s="114"/>
      <c r="C12" s="122" t="s">
        <v>28</v>
      </c>
      <c r="D12" s="122">
        <f>الخامس!H23</f>
        <v>16</v>
      </c>
      <c r="E12" s="123">
        <v>0</v>
      </c>
      <c r="F12" s="124">
        <v>0</v>
      </c>
      <c r="G12" s="123">
        <v>0</v>
      </c>
      <c r="H12" s="125">
        <v>0</v>
      </c>
      <c r="I12" s="153">
        <f>الخامس!I23</f>
        <v>0</v>
      </c>
      <c r="J12" s="125">
        <v>0</v>
      </c>
      <c r="K12" s="154">
        <f t="shared" si="0"/>
        <v>0</v>
      </c>
      <c r="X12" s="172"/>
    </row>
    <row r="13" ht="24.95" customHeight="1" spans="2:24">
      <c r="B13" s="114"/>
      <c r="C13" s="126" t="s">
        <v>29</v>
      </c>
      <c r="D13" s="126">
        <f>السادس!H23</f>
        <v>16</v>
      </c>
      <c r="E13" s="127">
        <v>0</v>
      </c>
      <c r="F13" s="128">
        <v>0</v>
      </c>
      <c r="G13" s="127">
        <v>0</v>
      </c>
      <c r="H13" s="129">
        <v>0</v>
      </c>
      <c r="I13" s="155">
        <f>السادس!I23</f>
        <v>0</v>
      </c>
      <c r="J13" s="129">
        <v>0</v>
      </c>
      <c r="K13" s="154">
        <f t="shared" si="0"/>
        <v>0</v>
      </c>
      <c r="X13" s="172"/>
    </row>
    <row r="14" ht="24.95" customHeight="1" spans="2:24">
      <c r="B14" s="114"/>
      <c r="C14" s="126" t="s">
        <v>30</v>
      </c>
      <c r="D14" s="126">
        <f>السابع!H23</f>
        <v>15</v>
      </c>
      <c r="E14" s="127">
        <v>0</v>
      </c>
      <c r="F14" s="128">
        <v>0</v>
      </c>
      <c r="G14" s="127">
        <v>0</v>
      </c>
      <c r="H14" s="129">
        <v>0</v>
      </c>
      <c r="I14" s="155">
        <f>السابع!I23</f>
        <v>0</v>
      </c>
      <c r="J14" s="129">
        <v>0</v>
      </c>
      <c r="K14" s="154">
        <f t="shared" si="0"/>
        <v>0</v>
      </c>
      <c r="X14" s="172"/>
    </row>
    <row r="15" ht="24.95" customHeight="1" spans="2:24">
      <c r="B15" s="114"/>
      <c r="C15" s="126" t="s">
        <v>31</v>
      </c>
      <c r="D15" s="126">
        <f>الثامن!H23</f>
        <v>10</v>
      </c>
      <c r="E15" s="127">
        <v>0</v>
      </c>
      <c r="F15" s="128">
        <v>0</v>
      </c>
      <c r="G15" s="127">
        <v>0</v>
      </c>
      <c r="H15" s="129">
        <v>0</v>
      </c>
      <c r="I15" s="155">
        <f>الثامن!I23</f>
        <v>2</v>
      </c>
      <c r="J15" s="129">
        <v>0</v>
      </c>
      <c r="K15" s="154">
        <f t="shared" si="0"/>
        <v>2</v>
      </c>
      <c r="X15" s="172"/>
    </row>
    <row r="16" ht="24.95" customHeight="1" spans="2:24">
      <c r="B16" s="114"/>
      <c r="C16" s="126" t="s">
        <v>32</v>
      </c>
      <c r="D16" s="126">
        <f>التاسع!H23</f>
        <v>10</v>
      </c>
      <c r="E16" s="127">
        <v>0</v>
      </c>
      <c r="F16" s="128">
        <v>0</v>
      </c>
      <c r="G16" s="127">
        <v>0</v>
      </c>
      <c r="H16" s="129">
        <v>0</v>
      </c>
      <c r="I16" s="155">
        <f>التاسع!I23</f>
        <v>0</v>
      </c>
      <c r="J16" s="129">
        <v>0</v>
      </c>
      <c r="K16" s="154">
        <f t="shared" si="0"/>
        <v>0</v>
      </c>
      <c r="X16" s="172"/>
    </row>
    <row r="17" ht="24.95" customHeight="1" spans="2:24">
      <c r="B17" s="114"/>
      <c r="C17" s="126" t="s">
        <v>33</v>
      </c>
      <c r="D17" s="126">
        <f>العاشر!H23</f>
        <v>10</v>
      </c>
      <c r="E17" s="127">
        <v>0</v>
      </c>
      <c r="F17" s="128">
        <v>0</v>
      </c>
      <c r="G17" s="127">
        <v>0</v>
      </c>
      <c r="H17" s="129">
        <v>0</v>
      </c>
      <c r="I17" s="155">
        <f>العاشر!I23</f>
        <v>0</v>
      </c>
      <c r="J17" s="129">
        <v>0</v>
      </c>
      <c r="K17" s="154">
        <f t="shared" si="0"/>
        <v>0</v>
      </c>
      <c r="X17" s="172"/>
    </row>
    <row r="18" ht="24.95" customHeight="1" spans="2:24">
      <c r="B18" s="114"/>
      <c r="C18" s="130" t="s">
        <v>34</v>
      </c>
      <c r="D18" s="130">
        <f>'الحادي عشر'!H24</f>
        <v>15</v>
      </c>
      <c r="E18" s="131">
        <v>0</v>
      </c>
      <c r="F18" s="132">
        <v>0</v>
      </c>
      <c r="G18" s="131">
        <v>0</v>
      </c>
      <c r="H18" s="133">
        <v>0</v>
      </c>
      <c r="I18" s="156">
        <f>'الحادي عشر'!I24</f>
        <v>0</v>
      </c>
      <c r="J18" s="133">
        <v>0</v>
      </c>
      <c r="K18" s="154">
        <f t="shared" si="0"/>
        <v>0</v>
      </c>
      <c r="X18" s="172"/>
    </row>
    <row r="19" ht="24.95" customHeight="1" spans="2:24">
      <c r="B19" s="114"/>
      <c r="C19" s="130" t="s">
        <v>35</v>
      </c>
      <c r="D19" s="130">
        <f>'الثاني عشر'!H24</f>
        <v>15</v>
      </c>
      <c r="E19" s="134">
        <v>0</v>
      </c>
      <c r="F19" s="135">
        <v>0</v>
      </c>
      <c r="G19" s="134">
        <v>0</v>
      </c>
      <c r="H19" s="136">
        <v>0</v>
      </c>
      <c r="I19" s="157">
        <f>'الثاني عشر'!I24</f>
        <v>4</v>
      </c>
      <c r="J19" s="136">
        <v>0</v>
      </c>
      <c r="K19" s="158">
        <f t="shared" si="0"/>
        <v>4</v>
      </c>
      <c r="X19" s="172"/>
    </row>
    <row r="20" ht="30" customHeight="1" spans="2:24">
      <c r="B20" s="114"/>
      <c r="C20" s="1" t="s">
        <v>36</v>
      </c>
      <c r="D20" s="1">
        <f>SUM(D8:D19)</f>
        <v>143</v>
      </c>
      <c r="E20" s="137">
        <f t="shared" ref="E20:J20" si="1">SUM(E8:E19)</f>
        <v>0</v>
      </c>
      <c r="F20" s="137">
        <f t="shared" si="1"/>
        <v>0</v>
      </c>
      <c r="G20" s="137">
        <f t="shared" si="1"/>
        <v>0</v>
      </c>
      <c r="H20" s="137">
        <f t="shared" si="1"/>
        <v>0</v>
      </c>
      <c r="I20" s="159">
        <f t="shared" si="1"/>
        <v>7</v>
      </c>
      <c r="J20" s="159">
        <f t="shared" si="1"/>
        <v>0</v>
      </c>
      <c r="K20" s="160">
        <f t="shared" si="0"/>
        <v>7</v>
      </c>
      <c r="X20" s="172"/>
    </row>
    <row r="21" ht="30" customHeight="1" spans="2:24">
      <c r="B21" s="114"/>
      <c r="C21" s="138" t="s">
        <v>63</v>
      </c>
      <c r="D21" s="139"/>
      <c r="E21" s="140">
        <f>SUM(E20:F20)</f>
        <v>0</v>
      </c>
      <c r="F21" s="141"/>
      <c r="G21" s="142">
        <f>SUM(G20:H20)</f>
        <v>0</v>
      </c>
      <c r="H21" s="143"/>
      <c r="I21" s="161">
        <f>SUM(I20:J20)</f>
        <v>7</v>
      </c>
      <c r="J21" s="162"/>
      <c r="K21" s="163"/>
      <c r="N21" s="164" t="s">
        <v>64</v>
      </c>
      <c r="O21" s="165"/>
      <c r="P21" s="166"/>
      <c r="X21" s="172"/>
    </row>
    <row r="22" ht="30" customHeight="1" spans="2:24">
      <c r="B22" s="114"/>
      <c r="C22" s="138" t="s">
        <v>65</v>
      </c>
      <c r="D22" s="139"/>
      <c r="E22" s="144">
        <f>SUM(E21:F21)/D20</f>
        <v>0</v>
      </c>
      <c r="F22" s="145"/>
      <c r="G22" s="144">
        <f>SUM(G21:H21)/D20</f>
        <v>0</v>
      </c>
      <c r="H22" s="145"/>
      <c r="I22" s="167">
        <f>SUM(I21:J21)/D20</f>
        <v>0.048951048951049</v>
      </c>
      <c r="J22" s="168"/>
      <c r="X22" s="172"/>
    </row>
    <row r="23" ht="12" customHeight="1" spans="2:24">
      <c r="B23" s="114"/>
      <c r="X23" s="172"/>
    </row>
    <row r="24" spans="2:24">
      <c r="B24" s="114"/>
      <c r="X24" s="172"/>
    </row>
    <row r="25" ht="33" customHeight="1" spans="2:24">
      <c r="B25" s="114"/>
      <c r="Q25" s="173" t="str">
        <f>'التحليل العام للنتائج'!J3</f>
        <v>مدرسة معاذ بن جبل للتعليم الأساسي (5-12)</v>
      </c>
      <c r="R25" s="174"/>
      <c r="S25" s="174"/>
      <c r="T25" s="174"/>
      <c r="U25" s="175"/>
      <c r="V25" s="176"/>
      <c r="W25" s="176"/>
      <c r="X25" s="172"/>
    </row>
    <row r="26" spans="2:24">
      <c r="B26" s="114"/>
      <c r="X26" s="172"/>
    </row>
    <row r="27" spans="2:24">
      <c r="B27" s="146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77"/>
    </row>
  </sheetData>
  <sheetProtection algorithmName="SHA-512" hashValue="4yMLAAM/70UhK4dRbTZeca2zJ+7Jl6WZjjWqXLQb6Mtjm3e/XKo4dWkd3qn6jjUmpm09Gog4ybo8Ik+BOjXBHg==" saltValue="jwbJXJmg4d12hkZf34jsmw==" spinCount="100000" sheet="1" objects="1" scenarios="1"/>
  <protectedRanges>
    <protectedRange sqref="E8:F19" name="طلبة الرعاية"/>
    <protectedRange sqref="G8:H19" name="القرارات الإدارية"/>
    <protectedRange sqref="J8:J19" name="الحرمان"/>
  </protectedRanges>
  <mergeCells count="18">
    <mergeCell ref="C3:U3"/>
    <mergeCell ref="E6:F6"/>
    <mergeCell ref="G6:H6"/>
    <mergeCell ref="I6:J6"/>
    <mergeCell ref="P6:W6"/>
    <mergeCell ref="C21:D21"/>
    <mergeCell ref="E21:F21"/>
    <mergeCell ref="G21:H21"/>
    <mergeCell ref="I21:J21"/>
    <mergeCell ref="N21:P21"/>
    <mergeCell ref="C22:D22"/>
    <mergeCell ref="E22:F22"/>
    <mergeCell ref="G22:H22"/>
    <mergeCell ref="I22:J22"/>
    <mergeCell ref="Q25:U25"/>
    <mergeCell ref="D6:D7"/>
    <mergeCell ref="K6:K7"/>
    <mergeCell ref="K20:K21"/>
  </mergeCells>
  <printOptions horizontalCentered="1"/>
  <pageMargins left="0.196850393700787" right="0.196850393700787" top="0.984251968503937" bottom="0.275590551181102" header="0.236220472440945" footer="0.196850393700787"/>
  <pageSetup paperSize="9" scale="71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3">
    <tabColor rgb="FFFFFF00"/>
    <pageSetUpPr fitToPage="1"/>
  </sheetPr>
  <dimension ref="A1:U40"/>
  <sheetViews>
    <sheetView view="pageBreakPreview" zoomScale="70" zoomScalePageLayoutView="40" zoomScaleNormal="100" workbookViewId="0">
      <selection activeCell="P40" sqref="P40:T40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03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71</v>
      </c>
      <c r="C3" s="81">
        <v>4</v>
      </c>
      <c r="D3" s="82">
        <v>3</v>
      </c>
      <c r="E3" s="82">
        <v>2</v>
      </c>
      <c r="F3" s="82">
        <v>1</v>
      </c>
      <c r="G3" s="83">
        <v>1</v>
      </c>
      <c r="H3" s="12">
        <f>SUM(C3:G3)</f>
        <v>11</v>
      </c>
      <c r="I3" s="44">
        <v>0</v>
      </c>
      <c r="J3" s="45">
        <f>IFERROR(SUM(C3:F3)/H3*100,"")</f>
        <v>90.9090909090909</v>
      </c>
      <c r="K3" s="56"/>
      <c r="L3" s="104" t="str">
        <f>B3</f>
        <v>الأول / 1</v>
      </c>
      <c r="M3" s="48">
        <f>IFERROR(((C3+D3)/H3),"")</f>
        <v>0.636363636363636</v>
      </c>
      <c r="N3" s="48">
        <f>IFERROR((E3/H3),"")</f>
        <v>0.181818181818182</v>
      </c>
      <c r="O3" s="48">
        <f>IFERROR(((F3+G3-I3)/H3),"")</f>
        <v>0.181818181818182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73</v>
      </c>
      <c r="C4" s="17"/>
      <c r="D4" s="18"/>
      <c r="E4" s="18"/>
      <c r="F4" s="18"/>
      <c r="G4" s="19"/>
      <c r="H4" s="16">
        <f t="shared" ref="H4:H17" si="0">SUM(C4:G4)</f>
        <v>0</v>
      </c>
      <c r="I4" s="49">
        <v>0</v>
      </c>
      <c r="J4" s="50" t="str">
        <f t="shared" ref="J4:J17" si="1">IFERROR(SUM(C4:F4)/H4*100,"")</f>
        <v/>
      </c>
      <c r="K4" s="56"/>
      <c r="L4" s="104" t="str">
        <f>B4</f>
        <v>الأول / 2</v>
      </c>
      <c r="M4" s="48" t="str">
        <f t="shared" ref="M4:M17" si="2">IFERROR(((C4+D4)/H4),"")</f>
        <v/>
      </c>
      <c r="N4" s="48" t="str">
        <f t="shared" ref="N4:N17" si="3">IFERROR((E4/H4),"")</f>
        <v/>
      </c>
      <c r="O4" s="48" t="str">
        <f t="shared" ref="O4:O17" si="4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74</v>
      </c>
      <c r="C5" s="17"/>
      <c r="D5" s="18"/>
      <c r="E5" s="18"/>
      <c r="F5" s="18"/>
      <c r="G5" s="19"/>
      <c r="H5" s="16">
        <f t="shared" si="0"/>
        <v>0</v>
      </c>
      <c r="I5" s="49">
        <v>0</v>
      </c>
      <c r="J5" s="50" t="str">
        <f t="shared" si="1"/>
        <v/>
      </c>
      <c r="K5" s="56"/>
      <c r="L5" s="104" t="str">
        <f t="shared" ref="L5:L17" si="5">B5</f>
        <v>الأول / 3</v>
      </c>
      <c r="M5" s="48" t="str">
        <f t="shared" si="2"/>
        <v/>
      </c>
      <c r="N5" s="48" t="str">
        <f t="shared" si="3"/>
        <v/>
      </c>
      <c r="O5" s="48" t="str">
        <f t="shared" si="4"/>
        <v/>
      </c>
    </row>
    <row r="6" ht="24.95" customHeight="1" spans="1:15">
      <c r="A6" s="7"/>
      <c r="B6" s="8" t="s">
        <v>75</v>
      </c>
      <c r="C6" s="17"/>
      <c r="D6" s="18"/>
      <c r="E6" s="18"/>
      <c r="F6" s="18"/>
      <c r="G6" s="19"/>
      <c r="H6" s="16">
        <f t="shared" si="0"/>
        <v>0</v>
      </c>
      <c r="I6" s="49">
        <v>0</v>
      </c>
      <c r="J6" s="50" t="str">
        <f t="shared" si="1"/>
        <v/>
      </c>
      <c r="K6" s="56"/>
      <c r="L6" s="104" t="str">
        <f t="shared" si="5"/>
        <v>الأول / 4</v>
      </c>
      <c r="M6" s="48" t="str">
        <f t="shared" si="2"/>
        <v/>
      </c>
      <c r="N6" s="48" t="str">
        <f t="shared" si="3"/>
        <v/>
      </c>
      <c r="O6" s="48" t="str">
        <f t="shared" si="4"/>
        <v/>
      </c>
    </row>
    <row r="7" ht="24.95" customHeight="1" spans="1:15">
      <c r="A7" s="7"/>
      <c r="B7" s="8" t="s">
        <v>76</v>
      </c>
      <c r="C7" s="17"/>
      <c r="D7" s="18"/>
      <c r="E7" s="18"/>
      <c r="F7" s="18"/>
      <c r="G7" s="19"/>
      <c r="H7" s="16">
        <f t="shared" si="0"/>
        <v>0</v>
      </c>
      <c r="I7" s="49">
        <v>0</v>
      </c>
      <c r="J7" s="50" t="str">
        <f t="shared" si="1"/>
        <v/>
      </c>
      <c r="K7" s="56"/>
      <c r="L7" s="104" t="str">
        <f t="shared" si="5"/>
        <v>الأول / 5</v>
      </c>
      <c r="M7" s="48" t="str">
        <f t="shared" si="2"/>
        <v/>
      </c>
      <c r="N7" s="48" t="str">
        <f t="shared" si="3"/>
        <v/>
      </c>
      <c r="O7" s="48" t="str">
        <f t="shared" si="4"/>
        <v/>
      </c>
    </row>
    <row r="8" ht="24.95" customHeight="1" spans="1:15">
      <c r="A8" s="7"/>
      <c r="B8" s="8" t="s">
        <v>77</v>
      </c>
      <c r="C8" s="17"/>
      <c r="D8" s="18"/>
      <c r="E8" s="18"/>
      <c r="F8" s="18"/>
      <c r="G8" s="19"/>
      <c r="H8" s="16">
        <f t="shared" si="0"/>
        <v>0</v>
      </c>
      <c r="I8" s="49">
        <v>0</v>
      </c>
      <c r="J8" s="50" t="str">
        <f t="shared" si="1"/>
        <v/>
      </c>
      <c r="K8" s="56"/>
      <c r="L8" s="104" t="str">
        <f t="shared" si="5"/>
        <v>الأول / 6</v>
      </c>
      <c r="M8" s="48" t="str">
        <f t="shared" si="2"/>
        <v/>
      </c>
      <c r="N8" s="48" t="str">
        <f t="shared" si="3"/>
        <v/>
      </c>
      <c r="O8" s="48" t="str">
        <f t="shared" si="4"/>
        <v/>
      </c>
    </row>
    <row r="9" ht="24.95" customHeight="1" spans="1:15">
      <c r="A9" s="7"/>
      <c r="B9" s="8" t="s">
        <v>78</v>
      </c>
      <c r="C9" s="17"/>
      <c r="D9" s="18"/>
      <c r="E9" s="18"/>
      <c r="F9" s="18"/>
      <c r="G9" s="19"/>
      <c r="H9" s="16">
        <f t="shared" si="0"/>
        <v>0</v>
      </c>
      <c r="I9" s="49">
        <v>0</v>
      </c>
      <c r="J9" s="50" t="str">
        <f t="shared" si="1"/>
        <v/>
      </c>
      <c r="K9" s="56"/>
      <c r="L9" s="104" t="str">
        <f t="shared" si="5"/>
        <v>الأول / 7</v>
      </c>
      <c r="M9" s="48" t="str">
        <f t="shared" si="2"/>
        <v/>
      </c>
      <c r="N9" s="48" t="str">
        <f t="shared" si="3"/>
        <v/>
      </c>
      <c r="O9" s="48" t="str">
        <f t="shared" si="4"/>
        <v/>
      </c>
    </row>
    <row r="10" ht="24.95" customHeight="1" spans="1:15">
      <c r="A10" s="7"/>
      <c r="B10" s="8" t="s">
        <v>79</v>
      </c>
      <c r="C10" s="17"/>
      <c r="D10" s="18"/>
      <c r="E10" s="18"/>
      <c r="F10" s="18"/>
      <c r="G10" s="19"/>
      <c r="H10" s="16">
        <f t="shared" si="0"/>
        <v>0</v>
      </c>
      <c r="I10" s="49">
        <v>0</v>
      </c>
      <c r="J10" s="50" t="str">
        <f t="shared" si="1"/>
        <v/>
      </c>
      <c r="K10" s="56"/>
      <c r="L10" s="104" t="str">
        <f t="shared" si="5"/>
        <v>الأول / 8</v>
      </c>
      <c r="M10" s="48" t="str">
        <f t="shared" si="2"/>
        <v/>
      </c>
      <c r="N10" s="48" t="str">
        <f t="shared" si="3"/>
        <v/>
      </c>
      <c r="O10" s="48" t="str">
        <f t="shared" si="4"/>
        <v/>
      </c>
    </row>
    <row r="11" ht="24.95" customHeight="1" spans="1:15">
      <c r="A11" s="7"/>
      <c r="B11" s="8" t="s">
        <v>80</v>
      </c>
      <c r="C11" s="17"/>
      <c r="D11" s="18"/>
      <c r="E11" s="18"/>
      <c r="F11" s="18"/>
      <c r="G11" s="19"/>
      <c r="H11" s="16">
        <f t="shared" si="0"/>
        <v>0</v>
      </c>
      <c r="I11" s="49">
        <v>0</v>
      </c>
      <c r="J11" s="50" t="str">
        <f t="shared" si="1"/>
        <v/>
      </c>
      <c r="K11" s="56"/>
      <c r="L11" s="104" t="str">
        <f t="shared" si="5"/>
        <v>الأول / 9</v>
      </c>
      <c r="M11" s="48" t="str">
        <f t="shared" si="2"/>
        <v/>
      </c>
      <c r="N11" s="48" t="str">
        <f t="shared" si="3"/>
        <v/>
      </c>
      <c r="O11" s="48" t="str">
        <f t="shared" si="4"/>
        <v/>
      </c>
    </row>
    <row r="12" ht="24.95" customHeight="1" spans="1:15">
      <c r="A12" s="7"/>
      <c r="B12" s="8" t="s">
        <v>81</v>
      </c>
      <c r="C12" s="17"/>
      <c r="D12" s="18"/>
      <c r="E12" s="18"/>
      <c r="F12" s="18"/>
      <c r="G12" s="19"/>
      <c r="H12" s="16">
        <f t="shared" si="0"/>
        <v>0</v>
      </c>
      <c r="I12" s="49">
        <v>0</v>
      </c>
      <c r="J12" s="50" t="str">
        <f t="shared" si="1"/>
        <v/>
      </c>
      <c r="K12" s="56"/>
      <c r="L12" s="104" t="str">
        <f t="shared" si="5"/>
        <v>الأول / 10</v>
      </c>
      <c r="M12" s="48" t="str">
        <f t="shared" si="2"/>
        <v/>
      </c>
      <c r="N12" s="48" t="str">
        <f t="shared" si="3"/>
        <v/>
      </c>
      <c r="O12" s="48" t="str">
        <f t="shared" si="4"/>
        <v/>
      </c>
    </row>
    <row r="13" ht="24.95" customHeight="1" spans="1:15">
      <c r="A13" s="7"/>
      <c r="B13" s="8" t="s">
        <v>82</v>
      </c>
      <c r="C13" s="17"/>
      <c r="D13" s="18"/>
      <c r="E13" s="18"/>
      <c r="F13" s="18"/>
      <c r="G13" s="19"/>
      <c r="H13" s="16">
        <f t="shared" si="0"/>
        <v>0</v>
      </c>
      <c r="I13" s="49">
        <v>0</v>
      </c>
      <c r="J13" s="50" t="str">
        <f t="shared" si="1"/>
        <v/>
      </c>
      <c r="K13" s="56"/>
      <c r="L13" s="104" t="str">
        <f t="shared" si="5"/>
        <v>الأول / 11</v>
      </c>
      <c r="M13" s="48" t="str">
        <f t="shared" si="2"/>
        <v/>
      </c>
      <c r="N13" s="48" t="str">
        <f t="shared" si="3"/>
        <v/>
      </c>
      <c r="O13" s="48" t="str">
        <f t="shared" si="4"/>
        <v/>
      </c>
    </row>
    <row r="14" ht="24.95" customHeight="1" spans="1:15">
      <c r="A14" s="7"/>
      <c r="B14" s="8" t="s">
        <v>83</v>
      </c>
      <c r="C14" s="17"/>
      <c r="D14" s="18"/>
      <c r="E14" s="18"/>
      <c r="F14" s="18"/>
      <c r="G14" s="19"/>
      <c r="H14" s="16">
        <f t="shared" si="0"/>
        <v>0</v>
      </c>
      <c r="I14" s="49">
        <v>0</v>
      </c>
      <c r="J14" s="50" t="str">
        <f t="shared" si="1"/>
        <v/>
      </c>
      <c r="K14" s="56"/>
      <c r="L14" s="104" t="str">
        <f t="shared" si="5"/>
        <v>الأول / 12</v>
      </c>
      <c r="M14" s="48" t="str">
        <f t="shared" si="2"/>
        <v/>
      </c>
      <c r="N14" s="48" t="str">
        <f t="shared" si="3"/>
        <v/>
      </c>
      <c r="O14" s="48" t="str">
        <f t="shared" si="4"/>
        <v/>
      </c>
    </row>
    <row r="15" ht="24.95" customHeight="1" spans="1:15">
      <c r="A15" s="7"/>
      <c r="B15" s="8" t="s">
        <v>84</v>
      </c>
      <c r="C15" s="17"/>
      <c r="D15" s="18"/>
      <c r="E15" s="18"/>
      <c r="F15" s="18"/>
      <c r="G15" s="19"/>
      <c r="H15" s="16">
        <f t="shared" si="0"/>
        <v>0</v>
      </c>
      <c r="I15" s="49">
        <v>0</v>
      </c>
      <c r="J15" s="50" t="str">
        <f t="shared" si="1"/>
        <v/>
      </c>
      <c r="K15" s="56"/>
      <c r="L15" s="104" t="str">
        <f t="shared" si="5"/>
        <v>الأول / 13</v>
      </c>
      <c r="M15" s="48" t="str">
        <f t="shared" si="2"/>
        <v/>
      </c>
      <c r="N15" s="48" t="str">
        <f t="shared" si="3"/>
        <v/>
      </c>
      <c r="O15" s="48" t="str">
        <f t="shared" si="4"/>
        <v/>
      </c>
    </row>
    <row r="16" ht="24.95" customHeight="1" spans="1:15">
      <c r="A16" s="7"/>
      <c r="B16" s="8" t="s">
        <v>85</v>
      </c>
      <c r="C16" s="17"/>
      <c r="D16" s="18"/>
      <c r="E16" s="18"/>
      <c r="F16" s="18"/>
      <c r="G16" s="19"/>
      <c r="H16" s="16">
        <f t="shared" si="0"/>
        <v>0</v>
      </c>
      <c r="I16" s="49">
        <v>0</v>
      </c>
      <c r="J16" s="50" t="str">
        <f t="shared" si="1"/>
        <v/>
      </c>
      <c r="K16" s="56"/>
      <c r="L16" s="104" t="str">
        <f t="shared" si="5"/>
        <v>الأول / 14</v>
      </c>
      <c r="M16" s="48" t="str">
        <f t="shared" si="2"/>
        <v/>
      </c>
      <c r="N16" s="48" t="str">
        <f t="shared" si="3"/>
        <v/>
      </c>
      <c r="O16" s="48" t="str">
        <f t="shared" si="4"/>
        <v/>
      </c>
    </row>
    <row r="17" ht="24.95" customHeight="1" spans="1:15">
      <c r="A17" s="7"/>
      <c r="B17" s="20" t="s">
        <v>86</v>
      </c>
      <c r="C17" s="86">
        <v>1</v>
      </c>
      <c r="D17" s="87">
        <v>1</v>
      </c>
      <c r="E17" s="87">
        <v>1</v>
      </c>
      <c r="F17" s="87">
        <v>1</v>
      </c>
      <c r="G17" s="88">
        <v>1</v>
      </c>
      <c r="H17" s="102">
        <f t="shared" si="0"/>
        <v>5</v>
      </c>
      <c r="I17" s="53">
        <v>0</v>
      </c>
      <c r="J17" s="105">
        <f t="shared" si="1"/>
        <v>80</v>
      </c>
      <c r="K17" s="56"/>
      <c r="L17" s="106" t="str">
        <f t="shared" si="5"/>
        <v>الأول / 15</v>
      </c>
      <c r="M17" s="48">
        <f t="shared" si="2"/>
        <v>0.4</v>
      </c>
      <c r="N17" s="48">
        <f t="shared" si="3"/>
        <v>0.2</v>
      </c>
      <c r="O17" s="48">
        <f t="shared" si="4"/>
        <v>0.4</v>
      </c>
    </row>
    <row r="18" ht="30" customHeight="1" spans="1:15">
      <c r="A18" s="7"/>
      <c r="B18" s="25" t="s">
        <v>37</v>
      </c>
      <c r="C18" s="90">
        <f t="shared" ref="C18:I18" si="6">SUM(C3:C17)</f>
        <v>5</v>
      </c>
      <c r="D18" s="91">
        <f t="shared" si="6"/>
        <v>4</v>
      </c>
      <c r="E18" s="92">
        <f t="shared" si="6"/>
        <v>3</v>
      </c>
      <c r="F18" s="93">
        <f t="shared" si="6"/>
        <v>2</v>
      </c>
      <c r="G18" s="94">
        <f t="shared" si="6"/>
        <v>2</v>
      </c>
      <c r="H18" s="95">
        <f t="shared" si="6"/>
        <v>16</v>
      </c>
      <c r="I18" s="95">
        <f t="shared" si="6"/>
        <v>0</v>
      </c>
      <c r="J18" s="101">
        <f>SUM(C18:F18)/H18*100</f>
        <v>87.5</v>
      </c>
      <c r="K18" s="56"/>
      <c r="L18" s="107" t="s">
        <v>37</v>
      </c>
      <c r="M18" s="58">
        <f>(C18+D18)/H18</f>
        <v>0.5625</v>
      </c>
      <c r="N18" s="58">
        <f>E18/H18</f>
        <v>0.1875</v>
      </c>
      <c r="O18" s="58">
        <f>((F18+G18-I18)/H18)</f>
        <v>0.25</v>
      </c>
    </row>
    <row r="19" ht="30" customHeight="1" spans="1:15">
      <c r="A19" s="7"/>
      <c r="B19" s="32" t="s">
        <v>87</v>
      </c>
      <c r="C19" s="96">
        <f>D18+C18</f>
        <v>9</v>
      </c>
      <c r="D19" s="97"/>
      <c r="E19" s="35">
        <f>E18</f>
        <v>3</v>
      </c>
      <c r="F19" s="96">
        <f>G18+F18</f>
        <v>4</v>
      </c>
      <c r="G19" s="97"/>
      <c r="H19" s="36"/>
      <c r="I19" s="36"/>
      <c r="J19" s="59"/>
      <c r="K19" s="56"/>
      <c r="L19" s="32"/>
      <c r="M19" s="60"/>
      <c r="N19" s="60"/>
      <c r="O19" s="61"/>
    </row>
    <row r="40" ht="30" customHeight="1" spans="14:20">
      <c r="N40" s="62" t="s">
        <v>88</v>
      </c>
      <c r="O40" s="63"/>
      <c r="P40" s="63" t="str">
        <f>'التحليل العام للنتائج'!J3</f>
        <v>مدرسة معاذ بن جبل للتعليم الأساسي (5-12)</v>
      </c>
      <c r="Q40" s="63"/>
      <c r="R40" s="63"/>
      <c r="S40" s="63"/>
      <c r="T40" s="75"/>
    </row>
  </sheetData>
  <sheetProtection algorithmName="SHA-512" hashValue="D7Au2RxRE9p0b6h7NpY9Mx0ywvkeKswhRW7xB0qWEoKBjtL2JbU0IbU8aiiCyxAPV/bJltI0Ja7ltEwEPKD/cQ==" saltValue="hKic2nIHVUHikPd4UAJNtg==" spinCount="100000" sheet="1" objects="1" scenarios="1"/>
  <protectedRanges>
    <protectedRange sqref="I3:I17" name="عدد المنقطعين"/>
    <protectedRange sqref="C3:G17" name="الشعب والبيانات"/>
  </protectedRanges>
  <mergeCells count="7">
    <mergeCell ref="Q2:S2"/>
    <mergeCell ref="T2:U2"/>
    <mergeCell ref="C19:D19"/>
    <mergeCell ref="F19:G19"/>
    <mergeCell ref="N40:O40"/>
    <mergeCell ref="P40:T40"/>
    <mergeCell ref="Q3:U4"/>
  </mergeCells>
  <conditionalFormatting sqref="H3:H17">
    <cfRule type="cellIs" dxfId="2" priority="5" operator="greaterThan">
      <formula>0.5</formula>
    </cfRule>
  </conditionalFormatting>
  <conditionalFormatting sqref="J3:J18">
    <cfRule type="cellIs" dxfId="1" priority="4" operator="lessThan">
      <formula>50</formula>
    </cfRule>
  </conditionalFormatting>
  <conditionalFormatting sqref="M3:M18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{9b7af29e-d79c-434a-8e18-ca69b8ad7afb}</x14:id>
        </ext>
      </extLst>
    </cfRule>
  </conditionalFormatting>
  <conditionalFormatting sqref="N3:N18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{3ab9bb3c-0da2-42ba-9902-ade9db12a03b}</x14:id>
        </ext>
      </extLst>
    </cfRule>
  </conditionalFormatting>
  <conditionalFormatting sqref="O3:O18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{07948cfc-a3da-4c02-8860-e6b38d978549}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62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b7af29e-d79c-434a-8e18-ca69b8ad7afb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M3:M18</xm:sqref>
        </x14:conditionalFormatting>
        <x14:conditionalFormatting xmlns:xm="http://schemas.microsoft.com/office/excel/2006/main">
          <x14:cfRule type="dataBar" id="{3ab9bb3c-0da2-42ba-9902-ade9db12a03b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N3:N18</xm:sqref>
        </x14:conditionalFormatting>
        <x14:conditionalFormatting xmlns:xm="http://schemas.microsoft.com/office/excel/2006/main">
          <x14:cfRule type="dataBar" id="{07948cfc-a3da-4c02-8860-e6b38d978549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O3:O18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4">
    <tabColor rgb="FFFFFF00"/>
    <pageSetUpPr fitToPage="1"/>
  </sheetPr>
  <dimension ref="A1:U40"/>
  <sheetViews>
    <sheetView view="pageBreakPreview" zoomScale="60" zoomScalePageLayoutView="40" zoomScaleNormal="100" workbookViewId="0">
      <selection activeCell="T2" sqref="T2:U2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03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89</v>
      </c>
      <c r="C3" s="81"/>
      <c r="D3" s="82"/>
      <c r="E3" s="82"/>
      <c r="F3" s="82"/>
      <c r="G3" s="83"/>
      <c r="H3" s="12">
        <f>SUM(C3:G3)</f>
        <v>0</v>
      </c>
      <c r="I3" s="44">
        <v>0</v>
      </c>
      <c r="J3" s="45" t="str">
        <f>IFERROR(SUM(C3:F3)/H3*100,"")</f>
        <v/>
      </c>
      <c r="K3" s="56"/>
      <c r="L3" s="104" t="str">
        <f>B3</f>
        <v>الثاني / 1</v>
      </c>
      <c r="M3" s="48" t="str">
        <f>IFERROR(((C3+D3)/H3),"")</f>
        <v/>
      </c>
      <c r="N3" s="48" t="str">
        <f>IFERROR((E3/H3),"")</f>
        <v/>
      </c>
      <c r="O3" s="48" t="str">
        <f>IFERROR(((F3+G3-I3)/H3),"")</f>
        <v/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90</v>
      </c>
      <c r="C4" s="17"/>
      <c r="D4" s="18"/>
      <c r="E4" s="18"/>
      <c r="F4" s="18"/>
      <c r="G4" s="19"/>
      <c r="H4" s="16">
        <f t="shared" ref="H4:H17" si="0">SUM(C4:G4)</f>
        <v>0</v>
      </c>
      <c r="I4" s="49">
        <v>0</v>
      </c>
      <c r="J4" s="50" t="str">
        <f t="shared" ref="J4:J17" si="1">IFERROR(SUM(C4:F4)/H4*100,"")</f>
        <v/>
      </c>
      <c r="K4" s="56"/>
      <c r="L4" s="104" t="str">
        <f>B4</f>
        <v>الثاني / 2</v>
      </c>
      <c r="M4" s="48" t="str">
        <f t="shared" ref="M4:M17" si="2">IFERROR(((C4+D4)/H4),"")</f>
        <v/>
      </c>
      <c r="N4" s="48" t="str">
        <f t="shared" ref="N4:N17" si="3">IFERROR((E4/H4),"")</f>
        <v/>
      </c>
      <c r="O4" s="48" t="str">
        <f t="shared" ref="O4:O17" si="4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91</v>
      </c>
      <c r="C5" s="17"/>
      <c r="D5" s="18"/>
      <c r="E5" s="18"/>
      <c r="F5" s="18"/>
      <c r="G5" s="19"/>
      <c r="H5" s="16">
        <f t="shared" si="0"/>
        <v>0</v>
      </c>
      <c r="I5" s="49">
        <v>0</v>
      </c>
      <c r="J5" s="50" t="str">
        <f t="shared" si="1"/>
        <v/>
      </c>
      <c r="K5" s="56"/>
      <c r="L5" s="104" t="str">
        <f t="shared" ref="L5:L17" si="5">B5</f>
        <v>الثاني / 3</v>
      </c>
      <c r="M5" s="48" t="str">
        <f t="shared" si="2"/>
        <v/>
      </c>
      <c r="N5" s="48" t="str">
        <f t="shared" si="3"/>
        <v/>
      </c>
      <c r="O5" s="48" t="str">
        <f t="shared" si="4"/>
        <v/>
      </c>
    </row>
    <row r="6" ht="24.95" customHeight="1" spans="1:15">
      <c r="A6" s="7"/>
      <c r="B6" s="8" t="s">
        <v>92</v>
      </c>
      <c r="C6" s="17"/>
      <c r="D6" s="18"/>
      <c r="E6" s="18"/>
      <c r="F6" s="18"/>
      <c r="G6" s="19"/>
      <c r="H6" s="16">
        <f t="shared" si="0"/>
        <v>0</v>
      </c>
      <c r="I6" s="49">
        <v>0</v>
      </c>
      <c r="J6" s="50" t="str">
        <f t="shared" si="1"/>
        <v/>
      </c>
      <c r="K6" s="56"/>
      <c r="L6" s="104" t="str">
        <f t="shared" si="5"/>
        <v>الثاني / 4</v>
      </c>
      <c r="M6" s="48" t="str">
        <f t="shared" si="2"/>
        <v/>
      </c>
      <c r="N6" s="48" t="str">
        <f t="shared" si="3"/>
        <v/>
      </c>
      <c r="O6" s="48" t="str">
        <f t="shared" si="4"/>
        <v/>
      </c>
    </row>
    <row r="7" ht="24.95" customHeight="1" spans="1:15">
      <c r="A7" s="7"/>
      <c r="B7" s="8" t="s">
        <v>93</v>
      </c>
      <c r="C7" s="17"/>
      <c r="D7" s="18"/>
      <c r="E7" s="18"/>
      <c r="F7" s="18"/>
      <c r="G7" s="19"/>
      <c r="H7" s="16">
        <f t="shared" si="0"/>
        <v>0</v>
      </c>
      <c r="I7" s="49">
        <v>0</v>
      </c>
      <c r="J7" s="50" t="str">
        <f t="shared" si="1"/>
        <v/>
      </c>
      <c r="K7" s="56"/>
      <c r="L7" s="104" t="str">
        <f t="shared" si="5"/>
        <v>الثاني / 5</v>
      </c>
      <c r="M7" s="48" t="str">
        <f t="shared" si="2"/>
        <v/>
      </c>
      <c r="N7" s="48" t="str">
        <f t="shared" si="3"/>
        <v/>
      </c>
      <c r="O7" s="48" t="str">
        <f t="shared" si="4"/>
        <v/>
      </c>
    </row>
    <row r="8" ht="24.95" customHeight="1" spans="1:15">
      <c r="A8" s="7"/>
      <c r="B8" s="8" t="s">
        <v>94</v>
      </c>
      <c r="C8" s="17"/>
      <c r="D8" s="18"/>
      <c r="E8" s="18"/>
      <c r="F8" s="18"/>
      <c r="G8" s="19"/>
      <c r="H8" s="16">
        <f t="shared" si="0"/>
        <v>0</v>
      </c>
      <c r="I8" s="49">
        <v>0</v>
      </c>
      <c r="J8" s="50" t="str">
        <f t="shared" si="1"/>
        <v/>
      </c>
      <c r="K8" s="56"/>
      <c r="L8" s="104" t="str">
        <f t="shared" si="5"/>
        <v>الثاني / 6</v>
      </c>
      <c r="M8" s="48" t="str">
        <f t="shared" si="2"/>
        <v/>
      </c>
      <c r="N8" s="48" t="str">
        <f t="shared" si="3"/>
        <v/>
      </c>
      <c r="O8" s="48" t="str">
        <f t="shared" si="4"/>
        <v/>
      </c>
    </row>
    <row r="9" ht="24.95" customHeight="1" spans="1:15">
      <c r="A9" s="7"/>
      <c r="B9" s="8" t="s">
        <v>95</v>
      </c>
      <c r="C9" s="17"/>
      <c r="D9" s="18"/>
      <c r="E9" s="18"/>
      <c r="F9" s="18"/>
      <c r="G9" s="19"/>
      <c r="H9" s="16">
        <f t="shared" si="0"/>
        <v>0</v>
      </c>
      <c r="I9" s="49">
        <v>0</v>
      </c>
      <c r="J9" s="50" t="str">
        <f t="shared" si="1"/>
        <v/>
      </c>
      <c r="K9" s="56"/>
      <c r="L9" s="104" t="str">
        <f t="shared" si="5"/>
        <v>الثاني / 7</v>
      </c>
      <c r="M9" s="48" t="str">
        <f t="shared" si="2"/>
        <v/>
      </c>
      <c r="N9" s="48" t="str">
        <f t="shared" si="3"/>
        <v/>
      </c>
      <c r="O9" s="48" t="str">
        <f t="shared" si="4"/>
        <v/>
      </c>
    </row>
    <row r="10" ht="24.95" customHeight="1" spans="1:15">
      <c r="A10" s="7"/>
      <c r="B10" s="8" t="s">
        <v>96</v>
      </c>
      <c r="C10" s="17"/>
      <c r="D10" s="18"/>
      <c r="E10" s="18"/>
      <c r="F10" s="18"/>
      <c r="G10" s="19"/>
      <c r="H10" s="16">
        <f t="shared" si="0"/>
        <v>0</v>
      </c>
      <c r="I10" s="49">
        <v>0</v>
      </c>
      <c r="J10" s="50" t="str">
        <f t="shared" si="1"/>
        <v/>
      </c>
      <c r="K10" s="56"/>
      <c r="L10" s="104" t="str">
        <f t="shared" si="5"/>
        <v>الثاني / 8</v>
      </c>
      <c r="M10" s="48" t="str">
        <f t="shared" si="2"/>
        <v/>
      </c>
      <c r="N10" s="48" t="str">
        <f t="shared" si="3"/>
        <v/>
      </c>
      <c r="O10" s="48" t="str">
        <f t="shared" si="4"/>
        <v/>
      </c>
    </row>
    <row r="11" ht="24.95" customHeight="1" spans="1:15">
      <c r="A11" s="7"/>
      <c r="B11" s="8" t="s">
        <v>97</v>
      </c>
      <c r="C11" s="17"/>
      <c r="D11" s="18"/>
      <c r="E11" s="18"/>
      <c r="F11" s="18"/>
      <c r="G11" s="19"/>
      <c r="H11" s="16">
        <f t="shared" si="0"/>
        <v>0</v>
      </c>
      <c r="I11" s="49">
        <v>0</v>
      </c>
      <c r="J11" s="50" t="str">
        <f t="shared" si="1"/>
        <v/>
      </c>
      <c r="K11" s="56"/>
      <c r="L11" s="104" t="str">
        <f t="shared" si="5"/>
        <v>الثاني / 9</v>
      </c>
      <c r="M11" s="48" t="str">
        <f t="shared" si="2"/>
        <v/>
      </c>
      <c r="N11" s="48" t="str">
        <f t="shared" si="3"/>
        <v/>
      </c>
      <c r="O11" s="48" t="str">
        <f t="shared" si="4"/>
        <v/>
      </c>
    </row>
    <row r="12" ht="24.95" customHeight="1" spans="1:15">
      <c r="A12" s="7"/>
      <c r="B12" s="8" t="s">
        <v>98</v>
      </c>
      <c r="C12" s="17"/>
      <c r="D12" s="18"/>
      <c r="E12" s="18"/>
      <c r="F12" s="18"/>
      <c r="G12" s="19"/>
      <c r="H12" s="16">
        <f t="shared" si="0"/>
        <v>0</v>
      </c>
      <c r="I12" s="49">
        <v>0</v>
      </c>
      <c r="J12" s="50" t="str">
        <f t="shared" si="1"/>
        <v/>
      </c>
      <c r="K12" s="56"/>
      <c r="L12" s="104" t="str">
        <f t="shared" si="5"/>
        <v>الثاني / 10</v>
      </c>
      <c r="M12" s="48" t="str">
        <f t="shared" si="2"/>
        <v/>
      </c>
      <c r="N12" s="48" t="str">
        <f t="shared" si="3"/>
        <v/>
      </c>
      <c r="O12" s="48" t="str">
        <f t="shared" si="4"/>
        <v/>
      </c>
    </row>
    <row r="13" ht="24.95" customHeight="1" spans="1:15">
      <c r="A13" s="7"/>
      <c r="B13" s="8" t="s">
        <v>99</v>
      </c>
      <c r="C13" s="17"/>
      <c r="D13" s="18"/>
      <c r="E13" s="18"/>
      <c r="F13" s="18"/>
      <c r="G13" s="19"/>
      <c r="H13" s="16">
        <f t="shared" si="0"/>
        <v>0</v>
      </c>
      <c r="I13" s="49">
        <v>0</v>
      </c>
      <c r="J13" s="50" t="str">
        <f t="shared" si="1"/>
        <v/>
      </c>
      <c r="K13" s="56"/>
      <c r="L13" s="104" t="str">
        <f t="shared" si="5"/>
        <v>الثاني / 11</v>
      </c>
      <c r="M13" s="48" t="str">
        <f t="shared" si="2"/>
        <v/>
      </c>
      <c r="N13" s="48" t="str">
        <f t="shared" si="3"/>
        <v/>
      </c>
      <c r="O13" s="48" t="str">
        <f t="shared" si="4"/>
        <v/>
      </c>
    </row>
    <row r="14" ht="24.95" customHeight="1" spans="1:15">
      <c r="A14" s="7"/>
      <c r="B14" s="8" t="s">
        <v>100</v>
      </c>
      <c r="C14" s="17"/>
      <c r="D14" s="18"/>
      <c r="E14" s="18"/>
      <c r="F14" s="18"/>
      <c r="G14" s="19"/>
      <c r="H14" s="16">
        <f t="shared" si="0"/>
        <v>0</v>
      </c>
      <c r="I14" s="49">
        <v>0</v>
      </c>
      <c r="J14" s="50" t="str">
        <f t="shared" si="1"/>
        <v/>
      </c>
      <c r="K14" s="56"/>
      <c r="L14" s="104" t="str">
        <f t="shared" si="5"/>
        <v>الثاني / 12</v>
      </c>
      <c r="M14" s="48" t="str">
        <f t="shared" si="2"/>
        <v/>
      </c>
      <c r="N14" s="48" t="str">
        <f t="shared" si="3"/>
        <v/>
      </c>
      <c r="O14" s="48" t="str">
        <f t="shared" si="4"/>
        <v/>
      </c>
    </row>
    <row r="15" ht="24.95" customHeight="1" spans="1:15">
      <c r="A15" s="7"/>
      <c r="B15" s="8" t="s">
        <v>101</v>
      </c>
      <c r="C15" s="17"/>
      <c r="D15" s="18"/>
      <c r="E15" s="18"/>
      <c r="F15" s="18"/>
      <c r="G15" s="19"/>
      <c r="H15" s="16">
        <f t="shared" si="0"/>
        <v>0</v>
      </c>
      <c r="I15" s="49">
        <v>0</v>
      </c>
      <c r="J15" s="50" t="str">
        <f t="shared" si="1"/>
        <v/>
      </c>
      <c r="K15" s="56"/>
      <c r="L15" s="104" t="str">
        <f t="shared" si="5"/>
        <v>الثاني / 13</v>
      </c>
      <c r="M15" s="48" t="str">
        <f t="shared" si="2"/>
        <v/>
      </c>
      <c r="N15" s="48" t="str">
        <f t="shared" si="3"/>
        <v/>
      </c>
      <c r="O15" s="48" t="str">
        <f t="shared" si="4"/>
        <v/>
      </c>
    </row>
    <row r="16" ht="24.95" customHeight="1" spans="1:15">
      <c r="A16" s="7"/>
      <c r="B16" s="8" t="s">
        <v>102</v>
      </c>
      <c r="C16" s="17"/>
      <c r="D16" s="18"/>
      <c r="E16" s="18"/>
      <c r="F16" s="18"/>
      <c r="G16" s="19"/>
      <c r="H16" s="16">
        <f t="shared" si="0"/>
        <v>0</v>
      </c>
      <c r="I16" s="49">
        <v>0</v>
      </c>
      <c r="J16" s="50" t="str">
        <f t="shared" si="1"/>
        <v/>
      </c>
      <c r="K16" s="56"/>
      <c r="L16" s="104" t="str">
        <f t="shared" si="5"/>
        <v>الثاني / 14</v>
      </c>
      <c r="M16" s="48" t="str">
        <f t="shared" si="2"/>
        <v/>
      </c>
      <c r="N16" s="48" t="str">
        <f t="shared" si="3"/>
        <v/>
      </c>
      <c r="O16" s="48" t="str">
        <f t="shared" si="4"/>
        <v/>
      </c>
    </row>
    <row r="17" ht="24.95" customHeight="1" spans="1:15">
      <c r="A17" s="7"/>
      <c r="B17" s="20" t="s">
        <v>103</v>
      </c>
      <c r="C17" s="86">
        <v>1</v>
      </c>
      <c r="D17" s="87">
        <v>1</v>
      </c>
      <c r="E17" s="87">
        <v>1</v>
      </c>
      <c r="F17" s="87">
        <v>1</v>
      </c>
      <c r="G17" s="88">
        <v>1</v>
      </c>
      <c r="H17" s="102">
        <f t="shared" si="0"/>
        <v>5</v>
      </c>
      <c r="I17" s="53">
        <v>0</v>
      </c>
      <c r="J17" s="105">
        <f t="shared" si="1"/>
        <v>80</v>
      </c>
      <c r="K17" s="56"/>
      <c r="L17" s="106" t="str">
        <f t="shared" si="5"/>
        <v>الثاني / 15</v>
      </c>
      <c r="M17" s="48">
        <f t="shared" si="2"/>
        <v>0.4</v>
      </c>
      <c r="N17" s="48">
        <f t="shared" si="3"/>
        <v>0.2</v>
      </c>
      <c r="O17" s="48">
        <f t="shared" si="4"/>
        <v>0.4</v>
      </c>
    </row>
    <row r="18" ht="30" customHeight="1" spans="1:15">
      <c r="A18" s="7"/>
      <c r="B18" s="25" t="s">
        <v>37</v>
      </c>
      <c r="C18" s="90">
        <f t="shared" ref="C18:I18" si="6">SUM(C3:C17)</f>
        <v>1</v>
      </c>
      <c r="D18" s="91">
        <f t="shared" si="6"/>
        <v>1</v>
      </c>
      <c r="E18" s="92">
        <f t="shared" si="6"/>
        <v>1</v>
      </c>
      <c r="F18" s="93">
        <f t="shared" si="6"/>
        <v>1</v>
      </c>
      <c r="G18" s="94">
        <f t="shared" si="6"/>
        <v>1</v>
      </c>
      <c r="H18" s="95">
        <f t="shared" si="6"/>
        <v>5</v>
      </c>
      <c r="I18" s="95">
        <f t="shared" si="6"/>
        <v>0</v>
      </c>
      <c r="J18" s="101">
        <f>SUM(C18:F18)/H18*100</f>
        <v>80</v>
      </c>
      <c r="K18" s="56"/>
      <c r="L18" s="107" t="s">
        <v>37</v>
      </c>
      <c r="M18" s="58">
        <f>(C18+D18)/H18</f>
        <v>0.4</v>
      </c>
      <c r="N18" s="58">
        <f>E18/H18</f>
        <v>0.2</v>
      </c>
      <c r="O18" s="58">
        <f>((F18+G18-I18)/H18)</f>
        <v>0.4</v>
      </c>
    </row>
    <row r="19" ht="30" customHeight="1" spans="1:15">
      <c r="A19" s="7"/>
      <c r="B19" s="32" t="s">
        <v>87</v>
      </c>
      <c r="C19" s="96">
        <f>D18+C18</f>
        <v>2</v>
      </c>
      <c r="D19" s="97"/>
      <c r="E19" s="35">
        <f>E18</f>
        <v>1</v>
      </c>
      <c r="F19" s="96">
        <f>G18+F18</f>
        <v>2</v>
      </c>
      <c r="G19" s="97"/>
      <c r="H19" s="36"/>
      <c r="I19" s="36"/>
      <c r="J19" s="59"/>
      <c r="K19" s="56"/>
      <c r="L19" s="32"/>
      <c r="M19" s="60"/>
      <c r="N19" s="60"/>
      <c r="O19" s="61"/>
    </row>
    <row r="40" ht="30" customHeight="1" spans="14:20">
      <c r="N40" s="62" t="s">
        <v>88</v>
      </c>
      <c r="O40" s="63"/>
      <c r="P40" s="63" t="str">
        <f>'التحليل العام للنتائج'!J3</f>
        <v>مدرسة معاذ بن جبل للتعليم الأساسي (5-12)</v>
      </c>
      <c r="Q40" s="63"/>
      <c r="R40" s="63"/>
      <c r="S40" s="63"/>
      <c r="T40" s="75"/>
    </row>
  </sheetData>
  <sheetProtection algorithmName="SHA-512" hashValue="r0RSQjcrA0crCBdWZ3lmUceVPyh6D/xokzzUjzMwDqiLk5Uz3SbsjgtX5lPUezzM4AK1OJ/Notqe2Pf9VHSzgQ==" saltValue="T+vW0J3lk1frbdoWUOrfKw==" spinCount="100000" sheet="1" objects="1" scenarios="1"/>
  <protectedRanges>
    <protectedRange sqref="I3:I17" name="عدد المنقطعين"/>
    <protectedRange sqref="C3:G17" name="الشعب والبيانات"/>
  </protectedRanges>
  <mergeCells count="7">
    <mergeCell ref="Q2:S2"/>
    <mergeCell ref="T2:U2"/>
    <mergeCell ref="C19:D19"/>
    <mergeCell ref="F19:G19"/>
    <mergeCell ref="N40:O40"/>
    <mergeCell ref="P40:T40"/>
    <mergeCell ref="Q3:U4"/>
  </mergeCells>
  <conditionalFormatting sqref="H3:H17">
    <cfRule type="cellIs" dxfId="2" priority="8" operator="greaterThan">
      <formula>0.5</formula>
    </cfRule>
  </conditionalFormatting>
  <conditionalFormatting sqref="J3:J18">
    <cfRule type="cellIs" dxfId="1" priority="7" operator="lessThan">
      <formula>50</formula>
    </cfRule>
  </conditionalFormatting>
  <conditionalFormatting sqref="M3:M18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{b68379ee-272d-4e49-b83f-56155236b089}</x14:id>
        </ext>
      </extLst>
    </cfRule>
  </conditionalFormatting>
  <conditionalFormatting sqref="N3:N18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{d51efe2f-4973-44da-9548-fc1fd69b18fa}</x14:id>
        </ext>
      </extLst>
    </cfRule>
  </conditionalFormatting>
  <conditionalFormatting sqref="O3:O18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{c06cccd7-5224-4f77-98a5-3eb936870367}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62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68379ee-272d-4e49-b83f-56155236b089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M3:M18</xm:sqref>
        </x14:conditionalFormatting>
        <x14:conditionalFormatting xmlns:xm="http://schemas.microsoft.com/office/excel/2006/main">
          <x14:cfRule type="dataBar" id="{d51efe2f-4973-44da-9548-fc1fd69b18fa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N3:N18</xm:sqref>
        </x14:conditionalFormatting>
        <x14:conditionalFormatting xmlns:xm="http://schemas.microsoft.com/office/excel/2006/main">
          <x14:cfRule type="dataBar" id="{c06cccd7-5224-4f77-98a5-3eb936870367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O3:O18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5">
    <tabColor rgb="FFFFFF00"/>
    <pageSetUpPr fitToPage="1"/>
  </sheetPr>
  <dimension ref="A1:U40"/>
  <sheetViews>
    <sheetView view="pageBreakPreview" zoomScale="60" zoomScalePageLayoutView="40" zoomScaleNormal="100" workbookViewId="0">
      <selection activeCell="P40" sqref="P40:T40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03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104</v>
      </c>
      <c r="C3" s="81">
        <v>1</v>
      </c>
      <c r="D3" s="82">
        <v>1</v>
      </c>
      <c r="E3" s="82">
        <v>6</v>
      </c>
      <c r="F3" s="82">
        <v>1</v>
      </c>
      <c r="G3" s="83">
        <v>1</v>
      </c>
      <c r="H3" s="12">
        <f>SUM(C3:G3)</f>
        <v>10</v>
      </c>
      <c r="I3" s="44">
        <v>0</v>
      </c>
      <c r="J3" s="45">
        <f>IFERROR(SUM(C3:F3)/H3*100,"")</f>
        <v>90</v>
      </c>
      <c r="K3" s="56"/>
      <c r="L3" s="104" t="str">
        <f>B3</f>
        <v>الثالث / 1</v>
      </c>
      <c r="M3" s="48">
        <f>IFERROR(((C3+D3)/H3),"")</f>
        <v>0.2</v>
      </c>
      <c r="N3" s="48">
        <f>IFERROR((E3/H3),"")</f>
        <v>0.6</v>
      </c>
      <c r="O3" s="48">
        <f>IFERROR(((F3+G3-I3)/H3),"")</f>
        <v>0.2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105</v>
      </c>
      <c r="C4" s="17"/>
      <c r="D4" s="18"/>
      <c r="E4" s="18"/>
      <c r="F4" s="18"/>
      <c r="G4" s="19"/>
      <c r="H4" s="16">
        <f t="shared" ref="H4:H17" si="0">SUM(C4:G4)</f>
        <v>0</v>
      </c>
      <c r="I4" s="49">
        <v>0</v>
      </c>
      <c r="J4" s="50" t="str">
        <f t="shared" ref="J4:J17" si="1">IFERROR(SUM(C4:F4)/H4*100,"")</f>
        <v/>
      </c>
      <c r="K4" s="56"/>
      <c r="L4" s="104" t="str">
        <f>B4</f>
        <v>الثالث / 2</v>
      </c>
      <c r="M4" s="48" t="str">
        <f t="shared" ref="M4:M17" si="2">IFERROR(((C4+D4)/H4),"")</f>
        <v/>
      </c>
      <c r="N4" s="48" t="str">
        <f t="shared" ref="N4:N17" si="3">IFERROR((E4/H4),"")</f>
        <v/>
      </c>
      <c r="O4" s="48" t="str">
        <f t="shared" ref="O4:O17" si="4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106</v>
      </c>
      <c r="C5" s="17"/>
      <c r="D5" s="18"/>
      <c r="E5" s="18"/>
      <c r="F5" s="18"/>
      <c r="G5" s="19"/>
      <c r="H5" s="16">
        <f t="shared" si="0"/>
        <v>0</v>
      </c>
      <c r="I5" s="49">
        <v>0</v>
      </c>
      <c r="J5" s="50" t="str">
        <f t="shared" si="1"/>
        <v/>
      </c>
      <c r="K5" s="56"/>
      <c r="L5" s="104" t="str">
        <f t="shared" ref="L5:L17" si="5">B5</f>
        <v>الثالث / 3</v>
      </c>
      <c r="M5" s="48" t="str">
        <f t="shared" si="2"/>
        <v/>
      </c>
      <c r="N5" s="48" t="str">
        <f t="shared" si="3"/>
        <v/>
      </c>
      <c r="O5" s="48" t="str">
        <f t="shared" si="4"/>
        <v/>
      </c>
    </row>
    <row r="6" ht="24.95" customHeight="1" spans="1:15">
      <c r="A6" s="7"/>
      <c r="B6" s="8" t="s">
        <v>107</v>
      </c>
      <c r="C6" s="17"/>
      <c r="D6" s="18"/>
      <c r="E6" s="18"/>
      <c r="F6" s="18"/>
      <c r="G6" s="19"/>
      <c r="H6" s="16">
        <f t="shared" si="0"/>
        <v>0</v>
      </c>
      <c r="I6" s="49">
        <v>0</v>
      </c>
      <c r="J6" s="50" t="str">
        <f t="shared" si="1"/>
        <v/>
      </c>
      <c r="K6" s="56"/>
      <c r="L6" s="104" t="str">
        <f t="shared" si="5"/>
        <v>الثالث / 4</v>
      </c>
      <c r="M6" s="48" t="str">
        <f t="shared" si="2"/>
        <v/>
      </c>
      <c r="N6" s="48" t="str">
        <f t="shared" si="3"/>
        <v/>
      </c>
      <c r="O6" s="48" t="str">
        <f t="shared" si="4"/>
        <v/>
      </c>
    </row>
    <row r="7" ht="24.95" customHeight="1" spans="1:15">
      <c r="A7" s="7"/>
      <c r="B7" s="8" t="s">
        <v>108</v>
      </c>
      <c r="C7" s="17"/>
      <c r="D7" s="18"/>
      <c r="E7" s="18"/>
      <c r="F7" s="18"/>
      <c r="G7" s="19"/>
      <c r="H7" s="16">
        <f t="shared" si="0"/>
        <v>0</v>
      </c>
      <c r="I7" s="49">
        <v>0</v>
      </c>
      <c r="J7" s="50" t="str">
        <f t="shared" si="1"/>
        <v/>
      </c>
      <c r="K7" s="56"/>
      <c r="L7" s="104" t="str">
        <f t="shared" si="5"/>
        <v>الثالث / 5</v>
      </c>
      <c r="M7" s="48" t="str">
        <f t="shared" si="2"/>
        <v/>
      </c>
      <c r="N7" s="48" t="str">
        <f t="shared" si="3"/>
        <v/>
      </c>
      <c r="O7" s="48" t="str">
        <f t="shared" si="4"/>
        <v/>
      </c>
    </row>
    <row r="8" ht="24.95" customHeight="1" spans="1:15">
      <c r="A8" s="7"/>
      <c r="B8" s="8" t="s">
        <v>109</v>
      </c>
      <c r="C8" s="17"/>
      <c r="D8" s="18"/>
      <c r="E8" s="18"/>
      <c r="F8" s="18"/>
      <c r="G8" s="19"/>
      <c r="H8" s="16">
        <f t="shared" si="0"/>
        <v>0</v>
      </c>
      <c r="I8" s="49">
        <v>0</v>
      </c>
      <c r="J8" s="50" t="str">
        <f t="shared" si="1"/>
        <v/>
      </c>
      <c r="K8" s="56"/>
      <c r="L8" s="104" t="str">
        <f t="shared" si="5"/>
        <v>الثالث / 6</v>
      </c>
      <c r="M8" s="48" t="str">
        <f t="shared" si="2"/>
        <v/>
      </c>
      <c r="N8" s="48" t="str">
        <f t="shared" si="3"/>
        <v/>
      </c>
      <c r="O8" s="48" t="str">
        <f t="shared" si="4"/>
        <v/>
      </c>
    </row>
    <row r="9" ht="24.95" customHeight="1" spans="1:15">
      <c r="A9" s="7"/>
      <c r="B9" s="8" t="s">
        <v>110</v>
      </c>
      <c r="C9" s="17"/>
      <c r="D9" s="18"/>
      <c r="E9" s="18"/>
      <c r="F9" s="18"/>
      <c r="G9" s="19"/>
      <c r="H9" s="16">
        <f t="shared" si="0"/>
        <v>0</v>
      </c>
      <c r="I9" s="49">
        <v>0</v>
      </c>
      <c r="J9" s="50" t="str">
        <f t="shared" si="1"/>
        <v/>
      </c>
      <c r="K9" s="56"/>
      <c r="L9" s="104" t="str">
        <f t="shared" si="5"/>
        <v>الثالث / 7</v>
      </c>
      <c r="M9" s="48" t="str">
        <f t="shared" si="2"/>
        <v/>
      </c>
      <c r="N9" s="48" t="str">
        <f t="shared" si="3"/>
        <v/>
      </c>
      <c r="O9" s="48" t="str">
        <f t="shared" si="4"/>
        <v/>
      </c>
    </row>
    <row r="10" ht="24.95" customHeight="1" spans="1:15">
      <c r="A10" s="7"/>
      <c r="B10" s="8" t="s">
        <v>111</v>
      </c>
      <c r="C10" s="17"/>
      <c r="D10" s="18"/>
      <c r="E10" s="18"/>
      <c r="F10" s="18"/>
      <c r="G10" s="19"/>
      <c r="H10" s="16">
        <f t="shared" si="0"/>
        <v>0</v>
      </c>
      <c r="I10" s="49">
        <v>0</v>
      </c>
      <c r="J10" s="50" t="str">
        <f t="shared" si="1"/>
        <v/>
      </c>
      <c r="K10" s="56"/>
      <c r="L10" s="104" t="str">
        <f t="shared" si="5"/>
        <v>الثالث / 8</v>
      </c>
      <c r="M10" s="48" t="str">
        <f t="shared" si="2"/>
        <v/>
      </c>
      <c r="N10" s="48" t="str">
        <f t="shared" si="3"/>
        <v/>
      </c>
      <c r="O10" s="48" t="str">
        <f t="shared" si="4"/>
        <v/>
      </c>
    </row>
    <row r="11" ht="24.95" customHeight="1" spans="1:15">
      <c r="A11" s="7"/>
      <c r="B11" s="8" t="s">
        <v>112</v>
      </c>
      <c r="C11" s="17"/>
      <c r="D11" s="18"/>
      <c r="E11" s="18"/>
      <c r="F11" s="18"/>
      <c r="G11" s="19"/>
      <c r="H11" s="16">
        <f t="shared" si="0"/>
        <v>0</v>
      </c>
      <c r="I11" s="49">
        <v>0</v>
      </c>
      <c r="J11" s="50" t="str">
        <f t="shared" si="1"/>
        <v/>
      </c>
      <c r="K11" s="56"/>
      <c r="L11" s="104" t="str">
        <f t="shared" si="5"/>
        <v>الثالث / 9</v>
      </c>
      <c r="M11" s="48" t="str">
        <f t="shared" si="2"/>
        <v/>
      </c>
      <c r="N11" s="48" t="str">
        <f t="shared" si="3"/>
        <v/>
      </c>
      <c r="O11" s="48" t="str">
        <f t="shared" si="4"/>
        <v/>
      </c>
    </row>
    <row r="12" ht="24.95" customHeight="1" spans="1:15">
      <c r="A12" s="7"/>
      <c r="B12" s="8" t="s">
        <v>113</v>
      </c>
      <c r="C12" s="17"/>
      <c r="D12" s="18"/>
      <c r="E12" s="18"/>
      <c r="F12" s="18"/>
      <c r="G12" s="19"/>
      <c r="H12" s="16">
        <f t="shared" si="0"/>
        <v>0</v>
      </c>
      <c r="I12" s="49">
        <v>0</v>
      </c>
      <c r="J12" s="50" t="str">
        <f t="shared" si="1"/>
        <v/>
      </c>
      <c r="K12" s="56"/>
      <c r="L12" s="104" t="str">
        <f t="shared" si="5"/>
        <v>الثالث / 10</v>
      </c>
      <c r="M12" s="48" t="str">
        <f t="shared" si="2"/>
        <v/>
      </c>
      <c r="N12" s="48" t="str">
        <f t="shared" si="3"/>
        <v/>
      </c>
      <c r="O12" s="48" t="str">
        <f t="shared" si="4"/>
        <v/>
      </c>
    </row>
    <row r="13" ht="24.95" customHeight="1" spans="1:15">
      <c r="A13" s="7"/>
      <c r="B13" s="8" t="s">
        <v>114</v>
      </c>
      <c r="C13" s="17"/>
      <c r="D13" s="18"/>
      <c r="E13" s="18"/>
      <c r="F13" s="18"/>
      <c r="G13" s="19"/>
      <c r="H13" s="16">
        <f t="shared" si="0"/>
        <v>0</v>
      </c>
      <c r="I13" s="49">
        <v>0</v>
      </c>
      <c r="J13" s="50" t="str">
        <f t="shared" si="1"/>
        <v/>
      </c>
      <c r="K13" s="56"/>
      <c r="L13" s="104" t="str">
        <f t="shared" si="5"/>
        <v>الثالث / 11</v>
      </c>
      <c r="M13" s="48" t="str">
        <f t="shared" si="2"/>
        <v/>
      </c>
      <c r="N13" s="48" t="str">
        <f t="shared" si="3"/>
        <v/>
      </c>
      <c r="O13" s="48" t="str">
        <f t="shared" si="4"/>
        <v/>
      </c>
    </row>
    <row r="14" ht="24.95" customHeight="1" spans="1:15">
      <c r="A14" s="7"/>
      <c r="B14" s="8" t="s">
        <v>115</v>
      </c>
      <c r="C14" s="17"/>
      <c r="D14" s="18"/>
      <c r="E14" s="18"/>
      <c r="F14" s="18"/>
      <c r="G14" s="19"/>
      <c r="H14" s="16">
        <f t="shared" si="0"/>
        <v>0</v>
      </c>
      <c r="I14" s="49">
        <v>0</v>
      </c>
      <c r="J14" s="50" t="str">
        <f t="shared" si="1"/>
        <v/>
      </c>
      <c r="K14" s="56"/>
      <c r="L14" s="104" t="str">
        <f t="shared" si="5"/>
        <v>الثالث / 12</v>
      </c>
      <c r="M14" s="48" t="str">
        <f t="shared" si="2"/>
        <v/>
      </c>
      <c r="N14" s="48" t="str">
        <f t="shared" si="3"/>
        <v/>
      </c>
      <c r="O14" s="48" t="str">
        <f t="shared" si="4"/>
        <v/>
      </c>
    </row>
    <row r="15" ht="24.95" customHeight="1" spans="1:15">
      <c r="A15" s="7"/>
      <c r="B15" s="8" t="s">
        <v>116</v>
      </c>
      <c r="C15" s="17"/>
      <c r="D15" s="18"/>
      <c r="E15" s="18"/>
      <c r="F15" s="18"/>
      <c r="G15" s="19"/>
      <c r="H15" s="16">
        <f t="shared" si="0"/>
        <v>0</v>
      </c>
      <c r="I15" s="49">
        <v>0</v>
      </c>
      <c r="J15" s="50" t="str">
        <f t="shared" si="1"/>
        <v/>
      </c>
      <c r="K15" s="56"/>
      <c r="L15" s="104" t="str">
        <f t="shared" si="5"/>
        <v>الثالث / 13</v>
      </c>
      <c r="M15" s="48" t="str">
        <f t="shared" si="2"/>
        <v/>
      </c>
      <c r="N15" s="48" t="str">
        <f t="shared" si="3"/>
        <v/>
      </c>
      <c r="O15" s="48" t="str">
        <f t="shared" si="4"/>
        <v/>
      </c>
    </row>
    <row r="16" ht="24.95" customHeight="1" spans="1:15">
      <c r="A16" s="7"/>
      <c r="B16" s="8" t="s">
        <v>117</v>
      </c>
      <c r="C16" s="17"/>
      <c r="D16" s="18"/>
      <c r="E16" s="18"/>
      <c r="F16" s="18"/>
      <c r="G16" s="19"/>
      <c r="H16" s="16">
        <f t="shared" si="0"/>
        <v>0</v>
      </c>
      <c r="I16" s="49">
        <v>0</v>
      </c>
      <c r="J16" s="50" t="str">
        <f t="shared" si="1"/>
        <v/>
      </c>
      <c r="K16" s="56"/>
      <c r="L16" s="104" t="str">
        <f t="shared" si="5"/>
        <v>الثالث / 14</v>
      </c>
      <c r="M16" s="48" t="str">
        <f t="shared" si="2"/>
        <v/>
      </c>
      <c r="N16" s="48" t="str">
        <f t="shared" si="3"/>
        <v/>
      </c>
      <c r="O16" s="48" t="str">
        <f t="shared" si="4"/>
        <v/>
      </c>
    </row>
    <row r="17" ht="24.95" customHeight="1" spans="1:15">
      <c r="A17" s="7"/>
      <c r="B17" s="20" t="s">
        <v>118</v>
      </c>
      <c r="C17" s="86">
        <v>1</v>
      </c>
      <c r="D17" s="87">
        <v>1</v>
      </c>
      <c r="E17" s="87">
        <v>1</v>
      </c>
      <c r="F17" s="87">
        <v>1</v>
      </c>
      <c r="G17" s="88">
        <v>1</v>
      </c>
      <c r="H17" s="102">
        <f t="shared" si="0"/>
        <v>5</v>
      </c>
      <c r="I17" s="53">
        <v>0</v>
      </c>
      <c r="J17" s="105">
        <f t="shared" si="1"/>
        <v>80</v>
      </c>
      <c r="K17" s="56"/>
      <c r="L17" s="106" t="str">
        <f t="shared" si="5"/>
        <v>الثالث / 15</v>
      </c>
      <c r="M17" s="48">
        <f t="shared" si="2"/>
        <v>0.4</v>
      </c>
      <c r="N17" s="48">
        <f t="shared" si="3"/>
        <v>0.2</v>
      </c>
      <c r="O17" s="48">
        <f t="shared" si="4"/>
        <v>0.4</v>
      </c>
    </row>
    <row r="18" ht="30" customHeight="1" spans="1:15">
      <c r="A18" s="7"/>
      <c r="B18" s="25" t="s">
        <v>37</v>
      </c>
      <c r="C18" s="90">
        <f t="shared" ref="C18:I18" si="6">SUM(C3:C17)</f>
        <v>2</v>
      </c>
      <c r="D18" s="91">
        <f t="shared" si="6"/>
        <v>2</v>
      </c>
      <c r="E18" s="92">
        <f t="shared" si="6"/>
        <v>7</v>
      </c>
      <c r="F18" s="93">
        <f t="shared" si="6"/>
        <v>2</v>
      </c>
      <c r="G18" s="94">
        <f t="shared" si="6"/>
        <v>2</v>
      </c>
      <c r="H18" s="95">
        <f t="shared" si="6"/>
        <v>15</v>
      </c>
      <c r="I18" s="95">
        <f t="shared" si="6"/>
        <v>0</v>
      </c>
      <c r="J18" s="101">
        <f>SUM(C18:F18)/H18*100</f>
        <v>86.6666666666667</v>
      </c>
      <c r="K18" s="56"/>
      <c r="L18" s="107" t="s">
        <v>37</v>
      </c>
      <c r="M18" s="58">
        <f>(C18+D18)/H18</f>
        <v>0.266666666666667</v>
      </c>
      <c r="N18" s="58">
        <f>E18/H18</f>
        <v>0.466666666666667</v>
      </c>
      <c r="O18" s="58">
        <f>((F18+G18-I18)/H18)</f>
        <v>0.266666666666667</v>
      </c>
    </row>
    <row r="19" ht="30" customHeight="1" spans="1:15">
      <c r="A19" s="7"/>
      <c r="B19" s="32" t="s">
        <v>87</v>
      </c>
      <c r="C19" s="96">
        <f>D18+C18</f>
        <v>4</v>
      </c>
      <c r="D19" s="97"/>
      <c r="E19" s="35">
        <f>E18</f>
        <v>7</v>
      </c>
      <c r="F19" s="96">
        <f>G18+F18</f>
        <v>4</v>
      </c>
      <c r="G19" s="97"/>
      <c r="H19" s="36"/>
      <c r="I19" s="36"/>
      <c r="J19" s="59"/>
      <c r="K19" s="56"/>
      <c r="L19" s="32"/>
      <c r="M19" s="60"/>
      <c r="N19" s="60"/>
      <c r="O19" s="61"/>
    </row>
    <row r="40" ht="30" customHeight="1" spans="14:20">
      <c r="N40" s="62" t="s">
        <v>88</v>
      </c>
      <c r="O40" s="63"/>
      <c r="P40" s="63" t="str">
        <f>'التحليل العام للنتائج'!J3</f>
        <v>مدرسة معاذ بن جبل للتعليم الأساسي (5-12)</v>
      </c>
      <c r="Q40" s="63"/>
      <c r="R40" s="63"/>
      <c r="S40" s="63"/>
      <c r="T40" s="75"/>
    </row>
  </sheetData>
  <sheetProtection algorithmName="SHA-512" hashValue="ZM8/hJ7F9gmDmqLBj5jbXHdfo8lOsoOFm9zvAMDs5XS8OZOXeWAmF5HyfGJiCO5Ypv7X9735MAZGzrRz3FgfFg==" saltValue="gjx1j/NK/7DnscmDuUi4Xg==" spinCount="100000" sheet="1" objects="1" scenarios="1"/>
  <protectedRanges>
    <protectedRange sqref="I3:I17" name="عدد المنقطعين"/>
    <protectedRange sqref="C3:G17" name="الشعب والبيانات"/>
  </protectedRanges>
  <mergeCells count="7">
    <mergeCell ref="Q2:S2"/>
    <mergeCell ref="T2:U2"/>
    <mergeCell ref="C19:D19"/>
    <mergeCell ref="F19:G19"/>
    <mergeCell ref="N40:O40"/>
    <mergeCell ref="P40:T40"/>
    <mergeCell ref="Q3:U4"/>
  </mergeCells>
  <conditionalFormatting sqref="H3:H17">
    <cfRule type="cellIs" dxfId="2" priority="8" operator="greaterThan">
      <formula>0.5</formula>
    </cfRule>
  </conditionalFormatting>
  <conditionalFormatting sqref="J3:J18">
    <cfRule type="cellIs" dxfId="1" priority="7" operator="lessThan">
      <formula>50</formula>
    </cfRule>
  </conditionalFormatting>
  <conditionalFormatting sqref="M3:M18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{f3e8bb84-2402-4e4d-af35-aafb939c6717}</x14:id>
        </ext>
      </extLst>
    </cfRule>
  </conditionalFormatting>
  <conditionalFormatting sqref="N3:N18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{71c4bda2-f0fd-4c18-8218-dff682ba9532}</x14:id>
        </ext>
      </extLst>
    </cfRule>
  </conditionalFormatting>
  <conditionalFormatting sqref="O3:O18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{7acf7006-5302-43a9-809e-01f7454f2968}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61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3e8bb84-2402-4e4d-af35-aafb939c6717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M3:M18</xm:sqref>
        </x14:conditionalFormatting>
        <x14:conditionalFormatting xmlns:xm="http://schemas.microsoft.com/office/excel/2006/main">
          <x14:cfRule type="dataBar" id="{71c4bda2-f0fd-4c18-8218-dff682ba9532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N3:N18</xm:sqref>
        </x14:conditionalFormatting>
        <x14:conditionalFormatting xmlns:xm="http://schemas.microsoft.com/office/excel/2006/main">
          <x14:cfRule type="dataBar" id="{7acf7006-5302-43a9-809e-01f7454f2968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O3:O18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6">
    <tabColor rgb="FFFFFF00"/>
    <pageSetUpPr fitToPage="1"/>
  </sheetPr>
  <dimension ref="A1:U40"/>
  <sheetViews>
    <sheetView view="pageBreakPreview" zoomScale="60" zoomScalePageLayoutView="40" zoomScaleNormal="100" workbookViewId="0">
      <selection activeCell="F13" sqref="F13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03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119</v>
      </c>
      <c r="C3" s="81"/>
      <c r="D3" s="82"/>
      <c r="E3" s="82"/>
      <c r="F3" s="82"/>
      <c r="G3" s="83"/>
      <c r="H3" s="12">
        <f>SUM(C3:G3)</f>
        <v>0</v>
      </c>
      <c r="I3" s="44"/>
      <c r="J3" s="45" t="str">
        <f>IFERROR(SUM(C3:F3)/H3*100,"")</f>
        <v/>
      </c>
      <c r="K3" s="56"/>
      <c r="L3" s="104" t="str">
        <f>B3</f>
        <v>الرابع / 1</v>
      </c>
      <c r="M3" s="48" t="str">
        <f>IFERROR(((C3+D3)/H3),"")</f>
        <v/>
      </c>
      <c r="N3" s="48" t="str">
        <f>IFERROR((E3/H3),"")</f>
        <v/>
      </c>
      <c r="O3" s="48" t="str">
        <f>IFERROR(((F3+G3-I3)/H3),"")</f>
        <v/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120</v>
      </c>
      <c r="C4" s="17"/>
      <c r="D4" s="18"/>
      <c r="E4" s="18"/>
      <c r="F4" s="18"/>
      <c r="G4" s="19"/>
      <c r="H4" s="16">
        <f t="shared" ref="H4:H17" si="0">SUM(C4:G4)</f>
        <v>0</v>
      </c>
      <c r="I4" s="49">
        <v>0</v>
      </c>
      <c r="J4" s="50" t="str">
        <f t="shared" ref="J4:J17" si="1">IFERROR(SUM(C4:F4)/H4*100,"")</f>
        <v/>
      </c>
      <c r="K4" s="56"/>
      <c r="L4" s="104" t="str">
        <f>B4</f>
        <v>الرابع / 2</v>
      </c>
      <c r="M4" s="48" t="str">
        <f t="shared" ref="M4:M17" si="2">IFERROR(((C4+D4)/H4),"")</f>
        <v/>
      </c>
      <c r="N4" s="48" t="str">
        <f t="shared" ref="N4:N17" si="3">IFERROR((E4/H4),"")</f>
        <v/>
      </c>
      <c r="O4" s="48" t="str">
        <f t="shared" ref="O4:O17" si="4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121</v>
      </c>
      <c r="C5" s="17"/>
      <c r="D5" s="18"/>
      <c r="E5" s="18"/>
      <c r="F5" s="18"/>
      <c r="G5" s="19"/>
      <c r="H5" s="16">
        <f t="shared" si="0"/>
        <v>0</v>
      </c>
      <c r="I5" s="49">
        <v>0</v>
      </c>
      <c r="J5" s="50" t="str">
        <f t="shared" si="1"/>
        <v/>
      </c>
      <c r="K5" s="56"/>
      <c r="L5" s="104" t="str">
        <f t="shared" ref="L5:L17" si="5">B5</f>
        <v>الرابع / 3</v>
      </c>
      <c r="M5" s="48" t="str">
        <f t="shared" si="2"/>
        <v/>
      </c>
      <c r="N5" s="48" t="str">
        <f t="shared" si="3"/>
        <v/>
      </c>
      <c r="O5" s="48" t="str">
        <f t="shared" si="4"/>
        <v/>
      </c>
    </row>
    <row r="6" ht="24.95" customHeight="1" spans="1:15">
      <c r="A6" s="7"/>
      <c r="B6" s="8" t="s">
        <v>122</v>
      </c>
      <c r="C6" s="17"/>
      <c r="D6" s="18"/>
      <c r="E6" s="18"/>
      <c r="F6" s="18"/>
      <c r="G6" s="19"/>
      <c r="H6" s="16">
        <f t="shared" si="0"/>
        <v>0</v>
      </c>
      <c r="I6" s="49">
        <v>0</v>
      </c>
      <c r="J6" s="50" t="str">
        <f t="shared" si="1"/>
        <v/>
      </c>
      <c r="K6" s="56"/>
      <c r="L6" s="104" t="str">
        <f t="shared" si="5"/>
        <v>الرابع / 4</v>
      </c>
      <c r="M6" s="48" t="str">
        <f t="shared" si="2"/>
        <v/>
      </c>
      <c r="N6" s="48" t="str">
        <f t="shared" si="3"/>
        <v/>
      </c>
      <c r="O6" s="48" t="str">
        <f t="shared" si="4"/>
        <v/>
      </c>
    </row>
    <row r="7" ht="24.95" customHeight="1" spans="1:15">
      <c r="A7" s="7"/>
      <c r="B7" s="8" t="s">
        <v>123</v>
      </c>
      <c r="C7" s="17"/>
      <c r="D7" s="18"/>
      <c r="E7" s="18"/>
      <c r="F7" s="18"/>
      <c r="G7" s="19"/>
      <c r="H7" s="16">
        <f t="shared" si="0"/>
        <v>0</v>
      </c>
      <c r="I7" s="49">
        <v>0</v>
      </c>
      <c r="J7" s="50" t="str">
        <f t="shared" si="1"/>
        <v/>
      </c>
      <c r="K7" s="56"/>
      <c r="L7" s="104" t="str">
        <f t="shared" si="5"/>
        <v>الرابع / 5</v>
      </c>
      <c r="M7" s="48" t="str">
        <f t="shared" si="2"/>
        <v/>
      </c>
      <c r="N7" s="48" t="str">
        <f t="shared" si="3"/>
        <v/>
      </c>
      <c r="O7" s="48" t="str">
        <f t="shared" si="4"/>
        <v/>
      </c>
    </row>
    <row r="8" ht="24.95" customHeight="1" spans="1:15">
      <c r="A8" s="7"/>
      <c r="B8" s="8" t="s">
        <v>124</v>
      </c>
      <c r="C8" s="17"/>
      <c r="D8" s="18"/>
      <c r="E8" s="18"/>
      <c r="F8" s="18"/>
      <c r="G8" s="19"/>
      <c r="H8" s="16">
        <f t="shared" si="0"/>
        <v>0</v>
      </c>
      <c r="I8" s="49">
        <v>0</v>
      </c>
      <c r="J8" s="50" t="str">
        <f t="shared" si="1"/>
        <v/>
      </c>
      <c r="K8" s="56"/>
      <c r="L8" s="104" t="str">
        <f t="shared" si="5"/>
        <v>الرابع / 6</v>
      </c>
      <c r="M8" s="48" t="str">
        <f t="shared" si="2"/>
        <v/>
      </c>
      <c r="N8" s="48" t="str">
        <f t="shared" si="3"/>
        <v/>
      </c>
      <c r="O8" s="48" t="str">
        <f t="shared" si="4"/>
        <v/>
      </c>
    </row>
    <row r="9" ht="24.95" customHeight="1" spans="1:15">
      <c r="A9" s="7"/>
      <c r="B9" s="8" t="s">
        <v>125</v>
      </c>
      <c r="C9" s="17"/>
      <c r="D9" s="18"/>
      <c r="E9" s="18"/>
      <c r="F9" s="18"/>
      <c r="G9" s="19"/>
      <c r="H9" s="16">
        <f t="shared" si="0"/>
        <v>0</v>
      </c>
      <c r="I9" s="49">
        <v>0</v>
      </c>
      <c r="J9" s="50" t="str">
        <f t="shared" si="1"/>
        <v/>
      </c>
      <c r="K9" s="56"/>
      <c r="L9" s="104" t="str">
        <f t="shared" si="5"/>
        <v>الرابع / 7</v>
      </c>
      <c r="M9" s="48" t="str">
        <f t="shared" si="2"/>
        <v/>
      </c>
      <c r="N9" s="48" t="str">
        <f t="shared" si="3"/>
        <v/>
      </c>
      <c r="O9" s="48" t="str">
        <f t="shared" si="4"/>
        <v/>
      </c>
    </row>
    <row r="10" ht="24.95" customHeight="1" spans="1:15">
      <c r="A10" s="7"/>
      <c r="B10" s="8" t="s">
        <v>126</v>
      </c>
      <c r="C10" s="17"/>
      <c r="D10" s="18"/>
      <c r="E10" s="18"/>
      <c r="F10" s="18"/>
      <c r="G10" s="19"/>
      <c r="H10" s="16">
        <f t="shared" si="0"/>
        <v>0</v>
      </c>
      <c r="I10" s="49">
        <v>0</v>
      </c>
      <c r="J10" s="50" t="str">
        <f t="shared" si="1"/>
        <v/>
      </c>
      <c r="K10" s="56"/>
      <c r="L10" s="104" t="str">
        <f t="shared" si="5"/>
        <v>الرابع / 8</v>
      </c>
      <c r="M10" s="48" t="str">
        <f t="shared" si="2"/>
        <v/>
      </c>
      <c r="N10" s="48" t="str">
        <f t="shared" si="3"/>
        <v/>
      </c>
      <c r="O10" s="48" t="str">
        <f t="shared" si="4"/>
        <v/>
      </c>
    </row>
    <row r="11" ht="24.95" customHeight="1" spans="1:15">
      <c r="A11" s="7"/>
      <c r="B11" s="8" t="s">
        <v>127</v>
      </c>
      <c r="C11" s="17"/>
      <c r="D11" s="18"/>
      <c r="E11" s="18"/>
      <c r="F11" s="18"/>
      <c r="G11" s="19"/>
      <c r="H11" s="16">
        <f t="shared" si="0"/>
        <v>0</v>
      </c>
      <c r="I11" s="49">
        <v>0</v>
      </c>
      <c r="J11" s="50" t="str">
        <f t="shared" si="1"/>
        <v/>
      </c>
      <c r="K11" s="56"/>
      <c r="L11" s="104" t="str">
        <f t="shared" si="5"/>
        <v>الرابع / 9</v>
      </c>
      <c r="M11" s="48" t="str">
        <f t="shared" si="2"/>
        <v/>
      </c>
      <c r="N11" s="48" t="str">
        <f t="shared" si="3"/>
        <v/>
      </c>
      <c r="O11" s="48" t="str">
        <f t="shared" si="4"/>
        <v/>
      </c>
    </row>
    <row r="12" ht="24.95" customHeight="1" spans="1:15">
      <c r="A12" s="7"/>
      <c r="B12" s="8" t="s">
        <v>128</v>
      </c>
      <c r="C12" s="17"/>
      <c r="D12" s="18"/>
      <c r="E12" s="18"/>
      <c r="F12" s="18"/>
      <c r="G12" s="19"/>
      <c r="H12" s="16">
        <f t="shared" si="0"/>
        <v>0</v>
      </c>
      <c r="I12" s="49">
        <v>0</v>
      </c>
      <c r="J12" s="50" t="str">
        <f t="shared" si="1"/>
        <v/>
      </c>
      <c r="K12" s="56"/>
      <c r="L12" s="104" t="str">
        <f t="shared" si="5"/>
        <v>الرابع / 10</v>
      </c>
      <c r="M12" s="48" t="str">
        <f t="shared" si="2"/>
        <v/>
      </c>
      <c r="N12" s="48" t="str">
        <f t="shared" si="3"/>
        <v/>
      </c>
      <c r="O12" s="48" t="str">
        <f t="shared" si="4"/>
        <v/>
      </c>
    </row>
    <row r="13" ht="24.95" customHeight="1" spans="1:15">
      <c r="A13" s="7"/>
      <c r="B13" s="8" t="s">
        <v>129</v>
      </c>
      <c r="C13" s="17"/>
      <c r="D13" s="18"/>
      <c r="E13" s="18"/>
      <c r="F13" s="18"/>
      <c r="G13" s="19"/>
      <c r="H13" s="16">
        <f t="shared" si="0"/>
        <v>0</v>
      </c>
      <c r="I13" s="49">
        <v>0</v>
      </c>
      <c r="J13" s="50" t="str">
        <f t="shared" si="1"/>
        <v/>
      </c>
      <c r="K13" s="56"/>
      <c r="L13" s="104" t="str">
        <f t="shared" si="5"/>
        <v>الرابع / 11</v>
      </c>
      <c r="M13" s="48" t="str">
        <f t="shared" si="2"/>
        <v/>
      </c>
      <c r="N13" s="48" t="str">
        <f t="shared" si="3"/>
        <v/>
      </c>
      <c r="O13" s="48" t="str">
        <f t="shared" si="4"/>
        <v/>
      </c>
    </row>
    <row r="14" ht="24.95" customHeight="1" spans="1:15">
      <c r="A14" s="7"/>
      <c r="B14" s="8" t="s">
        <v>130</v>
      </c>
      <c r="C14" s="17"/>
      <c r="D14" s="18"/>
      <c r="E14" s="18"/>
      <c r="F14" s="18"/>
      <c r="G14" s="19"/>
      <c r="H14" s="16">
        <f t="shared" si="0"/>
        <v>0</v>
      </c>
      <c r="I14" s="49">
        <v>0</v>
      </c>
      <c r="J14" s="50" t="str">
        <f t="shared" si="1"/>
        <v/>
      </c>
      <c r="K14" s="56"/>
      <c r="L14" s="104" t="str">
        <f t="shared" si="5"/>
        <v>الرابع / 12</v>
      </c>
      <c r="M14" s="48" t="str">
        <f t="shared" si="2"/>
        <v/>
      </c>
      <c r="N14" s="48" t="str">
        <f t="shared" si="3"/>
        <v/>
      </c>
      <c r="O14" s="48" t="str">
        <f t="shared" si="4"/>
        <v/>
      </c>
    </row>
    <row r="15" ht="24.95" customHeight="1" spans="1:15">
      <c r="A15" s="7"/>
      <c r="B15" s="8" t="s">
        <v>131</v>
      </c>
      <c r="C15" s="17"/>
      <c r="D15" s="18"/>
      <c r="E15" s="18"/>
      <c r="F15" s="18"/>
      <c r="G15" s="19"/>
      <c r="H15" s="16">
        <f t="shared" si="0"/>
        <v>0</v>
      </c>
      <c r="I15" s="49">
        <v>0</v>
      </c>
      <c r="J15" s="50" t="str">
        <f t="shared" si="1"/>
        <v/>
      </c>
      <c r="K15" s="56"/>
      <c r="L15" s="104" t="str">
        <f t="shared" si="5"/>
        <v>الرابع / 13</v>
      </c>
      <c r="M15" s="48" t="str">
        <f t="shared" si="2"/>
        <v/>
      </c>
      <c r="N15" s="48" t="str">
        <f t="shared" si="3"/>
        <v/>
      </c>
      <c r="O15" s="48" t="str">
        <f t="shared" si="4"/>
        <v/>
      </c>
    </row>
    <row r="16" ht="24.95" customHeight="1" spans="1:15">
      <c r="A16" s="7"/>
      <c r="B16" s="8" t="s">
        <v>132</v>
      </c>
      <c r="C16" s="17"/>
      <c r="D16" s="18"/>
      <c r="E16" s="18"/>
      <c r="F16" s="18"/>
      <c r="G16" s="19"/>
      <c r="H16" s="16">
        <f t="shared" si="0"/>
        <v>0</v>
      </c>
      <c r="I16" s="49">
        <v>0</v>
      </c>
      <c r="J16" s="50" t="str">
        <f t="shared" si="1"/>
        <v/>
      </c>
      <c r="K16" s="56"/>
      <c r="L16" s="104" t="str">
        <f t="shared" si="5"/>
        <v>الرابع / 14</v>
      </c>
      <c r="M16" s="48" t="str">
        <f t="shared" si="2"/>
        <v/>
      </c>
      <c r="N16" s="48" t="str">
        <f t="shared" si="3"/>
        <v/>
      </c>
      <c r="O16" s="48" t="str">
        <f t="shared" si="4"/>
        <v/>
      </c>
    </row>
    <row r="17" ht="24.95" customHeight="1" spans="1:15">
      <c r="A17" s="7"/>
      <c r="B17" s="20" t="s">
        <v>133</v>
      </c>
      <c r="C17" s="86"/>
      <c r="D17" s="87"/>
      <c r="E17" s="87"/>
      <c r="F17" s="87"/>
      <c r="G17" s="88"/>
      <c r="H17" s="102">
        <f t="shared" si="0"/>
        <v>0</v>
      </c>
      <c r="I17" s="53">
        <v>1</v>
      </c>
      <c r="J17" s="105" t="str">
        <f t="shared" si="1"/>
        <v/>
      </c>
      <c r="K17" s="56"/>
      <c r="L17" s="106" t="str">
        <f t="shared" si="5"/>
        <v>الرابع / 15</v>
      </c>
      <c r="M17" s="48" t="str">
        <f t="shared" si="2"/>
        <v/>
      </c>
      <c r="N17" s="48" t="str">
        <f t="shared" si="3"/>
        <v/>
      </c>
      <c r="O17" s="48" t="str">
        <f t="shared" si="4"/>
        <v/>
      </c>
    </row>
    <row r="18" ht="30" customHeight="1" spans="1:15">
      <c r="A18" s="7"/>
      <c r="B18" s="25" t="s">
        <v>37</v>
      </c>
      <c r="C18" s="90">
        <f t="shared" ref="C18:I18" si="6">SUM(C3:C17)</f>
        <v>0</v>
      </c>
      <c r="D18" s="91">
        <f t="shared" si="6"/>
        <v>0</v>
      </c>
      <c r="E18" s="92">
        <f t="shared" si="6"/>
        <v>0</v>
      </c>
      <c r="F18" s="93">
        <f t="shared" si="6"/>
        <v>0</v>
      </c>
      <c r="G18" s="94">
        <f t="shared" si="6"/>
        <v>0</v>
      </c>
      <c r="H18" s="95">
        <f t="shared" si="6"/>
        <v>0</v>
      </c>
      <c r="I18" s="95">
        <f t="shared" si="6"/>
        <v>1</v>
      </c>
      <c r="J18" s="101" t="e">
        <f>SUM(C18:F18)/H18*100</f>
        <v>#DIV/0!</v>
      </c>
      <c r="K18" s="56"/>
      <c r="L18" s="107" t="s">
        <v>37</v>
      </c>
      <c r="M18" s="58" t="e">
        <f>(C18+D18)/H18</f>
        <v>#DIV/0!</v>
      </c>
      <c r="N18" s="58" t="e">
        <f>E18/H18</f>
        <v>#DIV/0!</v>
      </c>
      <c r="O18" s="58" t="e">
        <f>((F18+G18-I18)/H18)</f>
        <v>#DIV/0!</v>
      </c>
    </row>
    <row r="19" ht="30" customHeight="1" spans="1:15">
      <c r="A19" s="7"/>
      <c r="B19" s="32" t="s">
        <v>87</v>
      </c>
      <c r="C19" s="96">
        <f>D18+C18</f>
        <v>0</v>
      </c>
      <c r="D19" s="97"/>
      <c r="E19" s="35">
        <f>E18</f>
        <v>0</v>
      </c>
      <c r="F19" s="96">
        <f>G18+F18</f>
        <v>0</v>
      </c>
      <c r="G19" s="97"/>
      <c r="H19" s="36"/>
      <c r="I19" s="36"/>
      <c r="J19" s="59"/>
      <c r="K19" s="56"/>
      <c r="L19" s="32"/>
      <c r="M19" s="60"/>
      <c r="N19" s="60"/>
      <c r="O19" s="61"/>
    </row>
    <row r="40" ht="30" customHeight="1" spans="14:20">
      <c r="N40" s="62" t="s">
        <v>88</v>
      </c>
      <c r="O40" s="63"/>
      <c r="P40" s="63" t="str">
        <f>'التحليل العام للنتائج'!J3</f>
        <v>مدرسة معاذ بن جبل للتعليم الأساسي (5-12)</v>
      </c>
      <c r="Q40" s="63"/>
      <c r="R40" s="63"/>
      <c r="S40" s="63"/>
      <c r="T40" s="75"/>
    </row>
  </sheetData>
  <sheetProtection algorithmName="SHA-512" hashValue="lMT3XsTjXml3odwyDxqvbHFs2r0LDVGSAhkq9K/IslV/leAD/2EDwAyoImCXSE/pHHXLCqgWl60ofjlV9wDoaw==" saltValue="8SSbh/6PyaUEYTY6Jg4Pww==" spinCount="100000" sheet="1" objects="1" scenarios="1"/>
  <protectedRanges>
    <protectedRange sqref="I3:I17" name="عدد المنقطعين"/>
    <protectedRange sqref="C3:G17" name="الشعب والبيانات"/>
  </protectedRanges>
  <mergeCells count="7">
    <mergeCell ref="Q2:S2"/>
    <mergeCell ref="T2:U2"/>
    <mergeCell ref="C19:D19"/>
    <mergeCell ref="F19:G19"/>
    <mergeCell ref="N40:O40"/>
    <mergeCell ref="P40:T40"/>
    <mergeCell ref="Q3:U4"/>
  </mergeCells>
  <conditionalFormatting sqref="H3:H17">
    <cfRule type="cellIs" dxfId="2" priority="4" operator="greaterThan">
      <formula>0.5</formula>
    </cfRule>
  </conditionalFormatting>
  <conditionalFormatting sqref="J3:J18">
    <cfRule type="cellIs" dxfId="1" priority="8" operator="lessThan">
      <formula>50</formula>
    </cfRule>
  </conditionalFormatting>
  <conditionalFormatting sqref="M3:M18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{de2c8e07-a63e-4e55-8770-b5a68d1ca257}</x14:id>
        </ext>
      </extLst>
    </cfRule>
  </conditionalFormatting>
  <conditionalFormatting sqref="N3:N18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{b5822d66-5f2d-431d-9b9d-8092a5e042f3}</x14:id>
        </ext>
      </extLst>
    </cfRule>
  </conditionalFormatting>
  <conditionalFormatting sqref="O3:O18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{a91cf7ba-db0c-4d87-9dda-2e68ec339de8}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61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e2c8e07-a63e-4e55-8770-b5a68d1ca257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M3:M18</xm:sqref>
        </x14:conditionalFormatting>
        <x14:conditionalFormatting xmlns:xm="http://schemas.microsoft.com/office/excel/2006/main">
          <x14:cfRule type="dataBar" id="{b5822d66-5f2d-431d-9b9d-8092a5e042f3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N3:N18</xm:sqref>
        </x14:conditionalFormatting>
        <x14:conditionalFormatting xmlns:xm="http://schemas.microsoft.com/office/excel/2006/main">
          <x14:cfRule type="dataBar" id="{a91cf7ba-db0c-4d87-9dda-2e68ec339de8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O3:O18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7">
    <tabColor rgb="FFFFFF00"/>
    <pageSetUpPr fitToPage="1"/>
  </sheetPr>
  <dimension ref="A1:U45"/>
  <sheetViews>
    <sheetView view="pageBreakPreview" zoomScale="60" zoomScalePageLayoutView="40" zoomScaleNormal="100" workbookViewId="0">
      <selection activeCell="D23" sqref="D23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134</v>
      </c>
      <c r="C3" s="81">
        <v>4</v>
      </c>
      <c r="D3" s="82">
        <v>3</v>
      </c>
      <c r="E3" s="82">
        <v>2</v>
      </c>
      <c r="F3" s="82">
        <v>1</v>
      </c>
      <c r="G3" s="83">
        <v>1</v>
      </c>
      <c r="H3" s="84">
        <f>SUM(C3:G3)</f>
        <v>11</v>
      </c>
      <c r="I3" s="44">
        <v>0</v>
      </c>
      <c r="J3" s="45">
        <f>IFERROR(SUM(C3:F3)/H3*100,"")</f>
        <v>90.9090909090909</v>
      </c>
      <c r="K3" s="56"/>
      <c r="L3" s="8" t="str">
        <f>B3</f>
        <v>الخامس / 1</v>
      </c>
      <c r="M3" s="48">
        <f>IFERROR(((C3+D3)/H3),"")</f>
        <v>0.636363636363636</v>
      </c>
      <c r="N3" s="48">
        <f>IFERROR((E3/H3),"")</f>
        <v>0.181818181818182</v>
      </c>
      <c r="O3" s="48">
        <f>IFERROR(((F3+G3-I3)/H3),"")</f>
        <v>0.181818181818182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135</v>
      </c>
      <c r="C4" s="17"/>
      <c r="D4" s="18"/>
      <c r="E4" s="18"/>
      <c r="F4" s="18"/>
      <c r="G4" s="19"/>
      <c r="H4" s="85">
        <f>SUM(C4:G4)</f>
        <v>0</v>
      </c>
      <c r="I4" s="49">
        <v>0</v>
      </c>
      <c r="J4" s="50" t="str">
        <f t="shared" ref="J4:J22" si="0">IFERROR(SUM(C4:F4)/H4*100,"")</f>
        <v/>
      </c>
      <c r="K4" s="56"/>
      <c r="L4" s="8" t="str">
        <f>B4</f>
        <v>الخامس / 2</v>
      </c>
      <c r="M4" s="48" t="str">
        <f t="shared" ref="M4:M22" si="1">IFERROR(((C4+D4)/H4),"")</f>
        <v/>
      </c>
      <c r="N4" s="48" t="str">
        <f t="shared" ref="N4:N22" si="2">IFERROR((E4/H4),"")</f>
        <v/>
      </c>
      <c r="O4" s="48" t="str">
        <f t="shared" ref="O4:O22" si="3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136</v>
      </c>
      <c r="C5" s="17"/>
      <c r="D5" s="18"/>
      <c r="E5" s="18"/>
      <c r="F5" s="18"/>
      <c r="G5" s="19"/>
      <c r="H5" s="85">
        <f t="shared" ref="H5:H9" si="4">SUM(C5:G5)</f>
        <v>0</v>
      </c>
      <c r="I5" s="49">
        <v>0</v>
      </c>
      <c r="J5" s="50" t="str">
        <f t="shared" si="0"/>
        <v/>
      </c>
      <c r="K5" s="56"/>
      <c r="L5" s="8" t="str">
        <f t="shared" ref="L5:L9" si="5">B5</f>
        <v>الخامس / 3</v>
      </c>
      <c r="M5" s="48" t="str">
        <f t="shared" si="1"/>
        <v/>
      </c>
      <c r="N5" s="48" t="str">
        <f t="shared" si="2"/>
        <v/>
      </c>
      <c r="O5" s="48" t="str">
        <f t="shared" si="3"/>
        <v/>
      </c>
    </row>
    <row r="6" ht="24.95" customHeight="1" spans="1:15">
      <c r="A6" s="7"/>
      <c r="B6" s="8" t="s">
        <v>137</v>
      </c>
      <c r="C6" s="17"/>
      <c r="D6" s="18"/>
      <c r="E6" s="18"/>
      <c r="F6" s="18"/>
      <c r="G6" s="19"/>
      <c r="H6" s="85">
        <f t="shared" si="4"/>
        <v>0</v>
      </c>
      <c r="I6" s="49">
        <v>0</v>
      </c>
      <c r="J6" s="50" t="str">
        <f t="shared" si="0"/>
        <v/>
      </c>
      <c r="K6" s="56"/>
      <c r="L6" s="8" t="str">
        <f t="shared" si="5"/>
        <v>الخامس / 4</v>
      </c>
      <c r="M6" s="48" t="str">
        <f t="shared" si="1"/>
        <v/>
      </c>
      <c r="N6" s="48" t="str">
        <f t="shared" si="2"/>
        <v/>
      </c>
      <c r="O6" s="48" t="str">
        <f t="shared" si="3"/>
        <v/>
      </c>
    </row>
    <row r="7" ht="24.95" customHeight="1" spans="1:15">
      <c r="A7" s="7"/>
      <c r="B7" s="8" t="s">
        <v>138</v>
      </c>
      <c r="C7" s="17"/>
      <c r="D7" s="18"/>
      <c r="E7" s="18"/>
      <c r="F7" s="18"/>
      <c r="G7" s="19"/>
      <c r="H7" s="85">
        <f t="shared" si="4"/>
        <v>0</v>
      </c>
      <c r="I7" s="49">
        <v>0</v>
      </c>
      <c r="J7" s="50" t="str">
        <f t="shared" si="0"/>
        <v/>
      </c>
      <c r="K7" s="56"/>
      <c r="L7" s="8" t="str">
        <f t="shared" si="5"/>
        <v>الخامس / 5</v>
      </c>
      <c r="M7" s="48" t="str">
        <f t="shared" si="1"/>
        <v/>
      </c>
      <c r="N7" s="48" t="str">
        <f t="shared" si="2"/>
        <v/>
      </c>
      <c r="O7" s="48" t="str">
        <f t="shared" si="3"/>
        <v/>
      </c>
    </row>
    <row r="8" ht="24.95" customHeight="1" spans="1:15">
      <c r="A8" s="7"/>
      <c r="B8" s="8" t="s">
        <v>139</v>
      </c>
      <c r="C8" s="17"/>
      <c r="D8" s="18"/>
      <c r="E8" s="18"/>
      <c r="F8" s="18"/>
      <c r="G8" s="19"/>
      <c r="H8" s="85">
        <f t="shared" si="4"/>
        <v>0</v>
      </c>
      <c r="I8" s="49">
        <v>0</v>
      </c>
      <c r="J8" s="50" t="str">
        <f t="shared" si="0"/>
        <v/>
      </c>
      <c r="K8" s="56"/>
      <c r="L8" s="8" t="str">
        <f t="shared" si="5"/>
        <v>الخامس / 6</v>
      </c>
      <c r="M8" s="48" t="str">
        <f t="shared" si="1"/>
        <v/>
      </c>
      <c r="N8" s="48" t="str">
        <f t="shared" si="2"/>
        <v/>
      </c>
      <c r="O8" s="48" t="str">
        <f t="shared" si="3"/>
        <v/>
      </c>
    </row>
    <row r="9" ht="24.95" customHeight="1" spans="1:15">
      <c r="A9" s="7"/>
      <c r="B9" s="8" t="s">
        <v>140</v>
      </c>
      <c r="C9" s="17"/>
      <c r="D9" s="18"/>
      <c r="E9" s="18"/>
      <c r="F9" s="18"/>
      <c r="G9" s="19"/>
      <c r="H9" s="85">
        <f t="shared" si="4"/>
        <v>0</v>
      </c>
      <c r="I9" s="49">
        <v>0</v>
      </c>
      <c r="J9" s="50" t="str">
        <f t="shared" si="0"/>
        <v/>
      </c>
      <c r="K9" s="56"/>
      <c r="L9" s="8" t="str">
        <f t="shared" si="5"/>
        <v>الخامس / 7</v>
      </c>
      <c r="M9" s="48" t="str">
        <f t="shared" si="1"/>
        <v/>
      </c>
      <c r="N9" s="48" t="str">
        <f t="shared" si="2"/>
        <v/>
      </c>
      <c r="O9" s="48" t="str">
        <f t="shared" si="3"/>
        <v/>
      </c>
    </row>
    <row r="10" ht="24.95" customHeight="1" spans="1:15">
      <c r="A10" s="7"/>
      <c r="B10" s="8" t="s">
        <v>141</v>
      </c>
      <c r="C10" s="17"/>
      <c r="D10" s="18"/>
      <c r="E10" s="18"/>
      <c r="F10" s="18"/>
      <c r="G10" s="19"/>
      <c r="H10" s="85">
        <f t="shared" ref="H10:H22" si="6">SUM(C10:G10)</f>
        <v>0</v>
      </c>
      <c r="I10" s="49">
        <v>0</v>
      </c>
      <c r="J10" s="50" t="str">
        <f t="shared" si="0"/>
        <v/>
      </c>
      <c r="K10" s="56"/>
      <c r="L10" s="8" t="str">
        <f t="shared" ref="L10:L22" si="7">B10</f>
        <v>الخامس / 8</v>
      </c>
      <c r="M10" s="48" t="str">
        <f t="shared" si="1"/>
        <v/>
      </c>
      <c r="N10" s="48" t="str">
        <f t="shared" si="2"/>
        <v/>
      </c>
      <c r="O10" s="48" t="str">
        <f t="shared" si="3"/>
        <v/>
      </c>
    </row>
    <row r="11" ht="24.95" customHeight="1" spans="1:15">
      <c r="A11" s="7"/>
      <c r="B11" s="8" t="s">
        <v>142</v>
      </c>
      <c r="C11" s="17"/>
      <c r="D11" s="18"/>
      <c r="E11" s="18"/>
      <c r="F11" s="18"/>
      <c r="G11" s="19"/>
      <c r="H11" s="85">
        <f t="shared" si="6"/>
        <v>0</v>
      </c>
      <c r="I11" s="49">
        <v>0</v>
      </c>
      <c r="J11" s="50" t="str">
        <f t="shared" si="0"/>
        <v/>
      </c>
      <c r="K11" s="56"/>
      <c r="L11" s="8" t="str">
        <f t="shared" si="7"/>
        <v>الخامس / 9</v>
      </c>
      <c r="M11" s="48" t="str">
        <f t="shared" si="1"/>
        <v/>
      </c>
      <c r="N11" s="48" t="str">
        <f t="shared" si="2"/>
        <v/>
      </c>
      <c r="O11" s="48" t="str">
        <f t="shared" si="3"/>
        <v/>
      </c>
    </row>
    <row r="12" ht="24.95" customHeight="1" spans="1:15">
      <c r="A12" s="7"/>
      <c r="B12" s="8" t="s">
        <v>143</v>
      </c>
      <c r="C12" s="17"/>
      <c r="D12" s="18"/>
      <c r="E12" s="18"/>
      <c r="F12" s="18"/>
      <c r="G12" s="19"/>
      <c r="H12" s="85">
        <f t="shared" si="6"/>
        <v>0</v>
      </c>
      <c r="I12" s="49">
        <v>0</v>
      </c>
      <c r="J12" s="50" t="str">
        <f t="shared" si="0"/>
        <v/>
      </c>
      <c r="K12" s="56"/>
      <c r="L12" s="8" t="str">
        <f t="shared" si="7"/>
        <v>الخامس / 10</v>
      </c>
      <c r="M12" s="48" t="str">
        <f t="shared" si="1"/>
        <v/>
      </c>
      <c r="N12" s="48" t="str">
        <f t="shared" si="2"/>
        <v/>
      </c>
      <c r="O12" s="48" t="str">
        <f t="shared" si="3"/>
        <v/>
      </c>
    </row>
    <row r="13" ht="24.95" customHeight="1" spans="1:15">
      <c r="A13" s="7"/>
      <c r="B13" s="8" t="s">
        <v>144</v>
      </c>
      <c r="C13" s="17"/>
      <c r="D13" s="18"/>
      <c r="E13" s="18"/>
      <c r="F13" s="18"/>
      <c r="G13" s="19"/>
      <c r="H13" s="85">
        <f t="shared" si="6"/>
        <v>0</v>
      </c>
      <c r="I13" s="49">
        <v>0</v>
      </c>
      <c r="J13" s="50" t="str">
        <f t="shared" si="0"/>
        <v/>
      </c>
      <c r="K13" s="56"/>
      <c r="L13" s="8" t="str">
        <f t="shared" si="7"/>
        <v>الخامس / 11</v>
      </c>
      <c r="M13" s="48" t="str">
        <f t="shared" si="1"/>
        <v/>
      </c>
      <c r="N13" s="48" t="str">
        <f t="shared" si="2"/>
        <v/>
      </c>
      <c r="O13" s="48" t="str">
        <f t="shared" si="3"/>
        <v/>
      </c>
    </row>
    <row r="14" ht="24.95" customHeight="1" spans="1:15">
      <c r="A14" s="7"/>
      <c r="B14" s="8" t="s">
        <v>145</v>
      </c>
      <c r="C14" s="17"/>
      <c r="D14" s="18"/>
      <c r="E14" s="18"/>
      <c r="F14" s="18"/>
      <c r="G14" s="19"/>
      <c r="H14" s="85">
        <f t="shared" si="6"/>
        <v>0</v>
      </c>
      <c r="I14" s="49">
        <v>0</v>
      </c>
      <c r="J14" s="50" t="str">
        <f t="shared" si="0"/>
        <v/>
      </c>
      <c r="K14" s="56"/>
      <c r="L14" s="8" t="str">
        <f t="shared" si="7"/>
        <v>الخامس / 12</v>
      </c>
      <c r="M14" s="48" t="str">
        <f t="shared" si="1"/>
        <v/>
      </c>
      <c r="N14" s="48" t="str">
        <f t="shared" si="2"/>
        <v/>
      </c>
      <c r="O14" s="48" t="str">
        <f t="shared" si="3"/>
        <v/>
      </c>
    </row>
    <row r="15" ht="24.95" customHeight="1" spans="1:15">
      <c r="A15" s="7"/>
      <c r="B15" s="8" t="s">
        <v>146</v>
      </c>
      <c r="C15" s="17"/>
      <c r="D15" s="18"/>
      <c r="E15" s="18"/>
      <c r="F15" s="18"/>
      <c r="G15" s="19"/>
      <c r="H15" s="85">
        <f t="shared" si="6"/>
        <v>0</v>
      </c>
      <c r="I15" s="49">
        <v>0</v>
      </c>
      <c r="J15" s="50" t="str">
        <f t="shared" si="0"/>
        <v/>
      </c>
      <c r="K15" s="56"/>
      <c r="L15" s="8" t="str">
        <f t="shared" si="7"/>
        <v>الخامس / 13</v>
      </c>
      <c r="M15" s="48" t="str">
        <f t="shared" si="1"/>
        <v/>
      </c>
      <c r="N15" s="48" t="str">
        <f t="shared" si="2"/>
        <v/>
      </c>
      <c r="O15" s="48" t="str">
        <f t="shared" si="3"/>
        <v/>
      </c>
    </row>
    <row r="16" ht="24.95" customHeight="1" spans="1:15">
      <c r="A16" s="7"/>
      <c r="B16" s="8" t="s">
        <v>147</v>
      </c>
      <c r="C16" s="17"/>
      <c r="D16" s="18"/>
      <c r="E16" s="18"/>
      <c r="F16" s="18"/>
      <c r="G16" s="19"/>
      <c r="H16" s="85">
        <f t="shared" si="6"/>
        <v>0</v>
      </c>
      <c r="I16" s="49">
        <v>0</v>
      </c>
      <c r="J16" s="50" t="str">
        <f t="shared" si="0"/>
        <v/>
      </c>
      <c r="K16" s="56"/>
      <c r="L16" s="8" t="str">
        <f t="shared" si="7"/>
        <v>الخامس / 14</v>
      </c>
      <c r="M16" s="48" t="str">
        <f t="shared" si="1"/>
        <v/>
      </c>
      <c r="N16" s="48" t="str">
        <f t="shared" si="2"/>
        <v/>
      </c>
      <c r="O16" s="48" t="str">
        <f t="shared" si="3"/>
        <v/>
      </c>
    </row>
    <row r="17" ht="24.95" customHeight="1" spans="1:15">
      <c r="A17" s="7"/>
      <c r="B17" s="8" t="s">
        <v>148</v>
      </c>
      <c r="C17" s="17"/>
      <c r="D17" s="18"/>
      <c r="E17" s="18"/>
      <c r="F17" s="18"/>
      <c r="G17" s="19"/>
      <c r="H17" s="85">
        <f t="shared" si="6"/>
        <v>0</v>
      </c>
      <c r="I17" s="49">
        <v>0</v>
      </c>
      <c r="J17" s="50" t="str">
        <f t="shared" si="0"/>
        <v/>
      </c>
      <c r="K17" s="56"/>
      <c r="L17" s="8" t="str">
        <f t="shared" si="7"/>
        <v>الخامس / 15</v>
      </c>
      <c r="M17" s="48" t="str">
        <f t="shared" si="1"/>
        <v/>
      </c>
      <c r="N17" s="48" t="str">
        <f t="shared" si="2"/>
        <v/>
      </c>
      <c r="O17" s="48" t="str">
        <f t="shared" si="3"/>
        <v/>
      </c>
    </row>
    <row r="18" ht="24.95" customHeight="1" spans="1:15">
      <c r="A18" s="7"/>
      <c r="B18" s="8" t="s">
        <v>149</v>
      </c>
      <c r="C18" s="17"/>
      <c r="D18" s="18"/>
      <c r="E18" s="18"/>
      <c r="F18" s="18"/>
      <c r="G18" s="19"/>
      <c r="H18" s="85">
        <f t="shared" si="6"/>
        <v>0</v>
      </c>
      <c r="I18" s="49">
        <v>0</v>
      </c>
      <c r="J18" s="50" t="str">
        <f t="shared" si="0"/>
        <v/>
      </c>
      <c r="K18" s="56"/>
      <c r="L18" s="8" t="str">
        <f t="shared" si="7"/>
        <v>الخامس / 16</v>
      </c>
      <c r="M18" s="48" t="str">
        <f t="shared" si="1"/>
        <v/>
      </c>
      <c r="N18" s="48" t="str">
        <f t="shared" si="2"/>
        <v/>
      </c>
      <c r="O18" s="48" t="str">
        <f t="shared" si="3"/>
        <v/>
      </c>
    </row>
    <row r="19" ht="24.95" customHeight="1" spans="1:15">
      <c r="A19" s="7"/>
      <c r="B19" s="8" t="s">
        <v>150</v>
      </c>
      <c r="C19" s="17"/>
      <c r="D19" s="18"/>
      <c r="E19" s="18"/>
      <c r="F19" s="18"/>
      <c r="G19" s="19"/>
      <c r="H19" s="85">
        <f t="shared" si="6"/>
        <v>0</v>
      </c>
      <c r="I19" s="49">
        <v>0</v>
      </c>
      <c r="J19" s="50" t="str">
        <f t="shared" si="0"/>
        <v/>
      </c>
      <c r="K19" s="56"/>
      <c r="L19" s="8" t="str">
        <f t="shared" si="7"/>
        <v>الخامس / 17</v>
      </c>
      <c r="M19" s="48" t="str">
        <f t="shared" si="1"/>
        <v/>
      </c>
      <c r="N19" s="48" t="str">
        <f t="shared" si="2"/>
        <v/>
      </c>
      <c r="O19" s="48" t="str">
        <f t="shared" si="3"/>
        <v/>
      </c>
    </row>
    <row r="20" ht="24.95" customHeight="1" spans="1:15">
      <c r="A20" s="7"/>
      <c r="B20" s="8" t="s">
        <v>151</v>
      </c>
      <c r="C20" s="17"/>
      <c r="D20" s="18"/>
      <c r="E20" s="18"/>
      <c r="F20" s="18"/>
      <c r="G20" s="19"/>
      <c r="H20" s="85">
        <f t="shared" si="6"/>
        <v>0</v>
      </c>
      <c r="I20" s="49">
        <v>0</v>
      </c>
      <c r="J20" s="50" t="str">
        <f t="shared" si="0"/>
        <v/>
      </c>
      <c r="K20" s="56"/>
      <c r="L20" s="8" t="str">
        <f t="shared" si="7"/>
        <v>الخامس / 18</v>
      </c>
      <c r="M20" s="48" t="str">
        <f t="shared" si="1"/>
        <v/>
      </c>
      <c r="N20" s="48" t="str">
        <f t="shared" si="2"/>
        <v/>
      </c>
      <c r="O20" s="48" t="str">
        <f t="shared" si="3"/>
        <v/>
      </c>
    </row>
    <row r="21" ht="24.95" customHeight="1" spans="1:15">
      <c r="A21" s="7"/>
      <c r="B21" s="8" t="s">
        <v>152</v>
      </c>
      <c r="C21" s="17"/>
      <c r="D21" s="18"/>
      <c r="E21" s="18"/>
      <c r="F21" s="18"/>
      <c r="G21" s="19"/>
      <c r="H21" s="85">
        <f t="shared" si="6"/>
        <v>0</v>
      </c>
      <c r="I21" s="49">
        <v>0</v>
      </c>
      <c r="J21" s="50" t="str">
        <f t="shared" si="0"/>
        <v/>
      </c>
      <c r="K21" s="56"/>
      <c r="L21" s="8" t="str">
        <f t="shared" si="7"/>
        <v>الخامس / 19</v>
      </c>
      <c r="M21" s="48" t="str">
        <f t="shared" si="1"/>
        <v/>
      </c>
      <c r="N21" s="48" t="str">
        <f t="shared" si="2"/>
        <v/>
      </c>
      <c r="O21" s="48" t="str">
        <f t="shared" si="3"/>
        <v/>
      </c>
    </row>
    <row r="22" ht="24.95" customHeight="1" spans="1:15">
      <c r="A22" s="7"/>
      <c r="B22" s="20" t="s">
        <v>153</v>
      </c>
      <c r="C22" s="86">
        <v>1</v>
      </c>
      <c r="D22" s="87">
        <v>1</v>
      </c>
      <c r="E22" s="87">
        <v>1</v>
      </c>
      <c r="F22" s="87">
        <v>1</v>
      </c>
      <c r="G22" s="88">
        <v>1</v>
      </c>
      <c r="H22" s="89">
        <f t="shared" si="6"/>
        <v>5</v>
      </c>
      <c r="I22" s="53">
        <v>0</v>
      </c>
      <c r="J22" s="100">
        <f t="shared" si="0"/>
        <v>80</v>
      </c>
      <c r="K22" s="56"/>
      <c r="L22" s="20" t="str">
        <f t="shared" si="7"/>
        <v>الخامس / 20</v>
      </c>
      <c r="M22" s="48">
        <f t="shared" si="1"/>
        <v>0.4</v>
      </c>
      <c r="N22" s="48">
        <f t="shared" si="2"/>
        <v>0.2</v>
      </c>
      <c r="O22" s="48">
        <f t="shared" si="3"/>
        <v>0.4</v>
      </c>
    </row>
    <row r="23" ht="30" customHeight="1" spans="1:15">
      <c r="A23" s="7"/>
      <c r="B23" s="25" t="s">
        <v>37</v>
      </c>
      <c r="C23" s="90">
        <f t="shared" ref="C23:I23" si="8">SUM(C3:C22)</f>
        <v>5</v>
      </c>
      <c r="D23" s="91">
        <f t="shared" si="8"/>
        <v>4</v>
      </c>
      <c r="E23" s="92">
        <f t="shared" si="8"/>
        <v>3</v>
      </c>
      <c r="F23" s="93">
        <f t="shared" si="8"/>
        <v>2</v>
      </c>
      <c r="G23" s="94">
        <f t="shared" si="8"/>
        <v>2</v>
      </c>
      <c r="H23" s="95">
        <f t="shared" si="8"/>
        <v>16</v>
      </c>
      <c r="I23" s="95">
        <f t="shared" si="8"/>
        <v>0</v>
      </c>
      <c r="J23" s="101">
        <f>SUM(C23:F23)/H23*100</f>
        <v>87.5</v>
      </c>
      <c r="K23" s="56"/>
      <c r="L23" s="25" t="s">
        <v>37</v>
      </c>
      <c r="M23" s="58">
        <f>(C23+D23)/H23</f>
        <v>0.5625</v>
      </c>
      <c r="N23" s="58">
        <f>E23/H23</f>
        <v>0.1875</v>
      </c>
      <c r="O23" s="58">
        <f>((F23+G23-I23)/H23)</f>
        <v>0.25</v>
      </c>
    </row>
    <row r="24" ht="30" customHeight="1" spans="1:15">
      <c r="A24" s="7"/>
      <c r="B24" s="32" t="s">
        <v>87</v>
      </c>
      <c r="C24" s="96">
        <f>D23+C23</f>
        <v>9</v>
      </c>
      <c r="D24" s="97"/>
      <c r="E24" s="35">
        <f>E23</f>
        <v>3</v>
      </c>
      <c r="F24" s="96">
        <f>G23+F23</f>
        <v>4</v>
      </c>
      <c r="G24" s="97"/>
      <c r="H24" s="36"/>
      <c r="I24" s="36"/>
      <c r="J24" s="59"/>
      <c r="K24" s="56"/>
      <c r="L24" s="32"/>
      <c r="M24" s="60"/>
      <c r="N24" s="60"/>
      <c r="O24" s="61"/>
    </row>
    <row r="45" ht="30" customHeight="1" spans="14:20">
      <c r="N45" s="62" t="s">
        <v>88</v>
      </c>
      <c r="O45" s="63"/>
      <c r="P45" s="63" t="str">
        <f>'التحليل العام للنتائج'!J3</f>
        <v>مدرسة معاذ بن جبل للتعليم الأساسي (5-12)</v>
      </c>
      <c r="Q45" s="63"/>
      <c r="R45" s="63"/>
      <c r="S45" s="63"/>
      <c r="T45" s="75"/>
    </row>
  </sheetData>
  <sheetProtection algorithmName="SHA-512" hashValue="y30529rK0iXGTaS2uVpRqX/fQdMq5eZdH4KM1p6u4oBsBpsga8/dk2vWBzUd6AHk0LP0I0HeJH17oRcQ2h1rOA==" saltValue="LB72s2EQUKdM1NYdJ4uFRQ==" spinCount="100000" sheet="1" objects="1" scenarios="1"/>
  <protectedRanges>
    <protectedRange sqref="I3:I22" name="عدد المنقطعين"/>
    <protectedRange sqref="C3:G22" name="الشعب والبيانات"/>
  </protectedRanges>
  <mergeCells count="7">
    <mergeCell ref="Q2:S2"/>
    <mergeCell ref="T2:U2"/>
    <mergeCell ref="C24:D24"/>
    <mergeCell ref="F24:G24"/>
    <mergeCell ref="N45:O45"/>
    <mergeCell ref="P45:T45"/>
    <mergeCell ref="Q3:U4"/>
  </mergeCells>
  <conditionalFormatting sqref="H3:H22">
    <cfRule type="cellIs" dxfId="2" priority="5" operator="greaterThan">
      <formula>0.5</formula>
    </cfRule>
  </conditionalFormatting>
  <conditionalFormatting sqref="J3:J23">
    <cfRule type="cellIs" dxfId="1" priority="4" operator="lessThan">
      <formula>50</formula>
    </cfRule>
  </conditionalFormatting>
  <conditionalFormatting sqref="M3:M23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{b0d9aa27-f721-4d94-8170-d51d898a1fff}</x14:id>
        </ext>
      </extLst>
    </cfRule>
  </conditionalFormatting>
  <conditionalFormatting sqref="N3:N23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{9c623e21-d4d0-4a7b-ab7f-0c5e9c6dd2af}</x14:id>
        </ext>
      </extLst>
    </cfRule>
  </conditionalFormatting>
  <conditionalFormatting sqref="O3:O23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{1995efba-6863-4baf-9dc3-4c2c3453ca2b}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57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0d9aa27-f721-4d94-8170-d51d898a1fff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M3:M23</xm:sqref>
        </x14:conditionalFormatting>
        <x14:conditionalFormatting xmlns:xm="http://schemas.microsoft.com/office/excel/2006/main">
          <x14:cfRule type="dataBar" id="{9c623e21-d4d0-4a7b-ab7f-0c5e9c6dd2af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N3:N23</xm:sqref>
        </x14:conditionalFormatting>
        <x14:conditionalFormatting xmlns:xm="http://schemas.microsoft.com/office/excel/2006/main">
          <x14:cfRule type="dataBar" id="{1995efba-6863-4baf-9dc3-4c2c3453ca2b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8">
    <tabColor rgb="FFFFFF00"/>
    <pageSetUpPr fitToPage="1"/>
  </sheetPr>
  <dimension ref="A1:U45"/>
  <sheetViews>
    <sheetView view="pageBreakPreview" zoomScale="60" zoomScalePageLayoutView="40" zoomScaleNormal="100" workbookViewId="0">
      <selection activeCell="P45" sqref="P45:T45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154</v>
      </c>
      <c r="C3" s="81">
        <v>1</v>
      </c>
      <c r="D3" s="82">
        <v>1</v>
      </c>
      <c r="E3" s="82">
        <v>2</v>
      </c>
      <c r="F3" s="82">
        <v>3</v>
      </c>
      <c r="G3" s="83">
        <v>4</v>
      </c>
      <c r="H3" s="84">
        <f>SUM(C3:G3)</f>
        <v>11</v>
      </c>
      <c r="I3" s="44">
        <v>0</v>
      </c>
      <c r="J3" s="45">
        <f>IFERROR(SUM(C3:F3)/H3*100,"")</f>
        <v>63.6363636363636</v>
      </c>
      <c r="K3" s="56"/>
      <c r="L3" s="8" t="str">
        <f>B3</f>
        <v>السادس / 1</v>
      </c>
      <c r="M3" s="48">
        <f>IFERROR(((C3+D3)/H3),"")</f>
        <v>0.181818181818182</v>
      </c>
      <c r="N3" s="48">
        <f>IFERROR((E3/H3),"")</f>
        <v>0.181818181818182</v>
      </c>
      <c r="O3" s="48">
        <f>IFERROR(((F3+G3-I3)/H3),"")</f>
        <v>0.636363636363636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155</v>
      </c>
      <c r="C4" s="17"/>
      <c r="D4" s="18"/>
      <c r="E4" s="18"/>
      <c r="F4" s="18"/>
      <c r="G4" s="19"/>
      <c r="H4" s="85">
        <f>SUM(C4:G4)</f>
        <v>0</v>
      </c>
      <c r="I4" s="49">
        <v>0</v>
      </c>
      <c r="J4" s="50" t="str">
        <f t="shared" ref="J4:J22" si="0">IFERROR(SUM(C4:F4)/H4*100,"")</f>
        <v/>
      </c>
      <c r="K4" s="56"/>
      <c r="L4" s="8" t="str">
        <f>B4</f>
        <v>السادس / 2</v>
      </c>
      <c r="M4" s="48" t="str">
        <f t="shared" ref="M4:M22" si="1">IFERROR(((C4+D4)/H4),"")</f>
        <v/>
      </c>
      <c r="N4" s="48" t="str">
        <f t="shared" ref="N4:N22" si="2">IFERROR((E4/H4),"")</f>
        <v/>
      </c>
      <c r="O4" s="48" t="str">
        <f t="shared" ref="O4:O22" si="3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156</v>
      </c>
      <c r="C5" s="17"/>
      <c r="D5" s="18"/>
      <c r="E5" s="18"/>
      <c r="F5" s="18"/>
      <c r="G5" s="19"/>
      <c r="H5" s="85">
        <f t="shared" ref="H5:H9" si="4">SUM(C5:G5)</f>
        <v>0</v>
      </c>
      <c r="I5" s="49">
        <v>0</v>
      </c>
      <c r="J5" s="50" t="str">
        <f t="shared" si="0"/>
        <v/>
      </c>
      <c r="K5" s="56"/>
      <c r="L5" s="8" t="str">
        <f t="shared" ref="L5:L9" si="5">B5</f>
        <v>السادس / 3</v>
      </c>
      <c r="M5" s="48" t="str">
        <f t="shared" si="1"/>
        <v/>
      </c>
      <c r="N5" s="48" t="str">
        <f t="shared" si="2"/>
        <v/>
      </c>
      <c r="O5" s="48" t="str">
        <f t="shared" si="3"/>
        <v/>
      </c>
    </row>
    <row r="6" ht="24.95" customHeight="1" spans="1:15">
      <c r="A6" s="7"/>
      <c r="B6" s="8" t="s">
        <v>157</v>
      </c>
      <c r="C6" s="17"/>
      <c r="D6" s="18"/>
      <c r="E6" s="18"/>
      <c r="F6" s="18"/>
      <c r="G6" s="19"/>
      <c r="H6" s="85">
        <f t="shared" si="4"/>
        <v>0</v>
      </c>
      <c r="I6" s="49">
        <v>0</v>
      </c>
      <c r="J6" s="50" t="str">
        <f t="shared" si="0"/>
        <v/>
      </c>
      <c r="K6" s="56"/>
      <c r="L6" s="8" t="str">
        <f t="shared" si="5"/>
        <v>السادس / 4</v>
      </c>
      <c r="M6" s="48" t="str">
        <f t="shared" si="1"/>
        <v/>
      </c>
      <c r="N6" s="48" t="str">
        <f t="shared" si="2"/>
        <v/>
      </c>
      <c r="O6" s="48" t="str">
        <f t="shared" si="3"/>
        <v/>
      </c>
    </row>
    <row r="7" ht="24.95" customHeight="1" spans="1:15">
      <c r="A7" s="7"/>
      <c r="B7" s="8" t="s">
        <v>158</v>
      </c>
      <c r="C7" s="17"/>
      <c r="D7" s="18"/>
      <c r="E7" s="18"/>
      <c r="F7" s="18"/>
      <c r="G7" s="19"/>
      <c r="H7" s="85">
        <f t="shared" si="4"/>
        <v>0</v>
      </c>
      <c r="I7" s="49">
        <v>0</v>
      </c>
      <c r="J7" s="50" t="str">
        <f t="shared" si="0"/>
        <v/>
      </c>
      <c r="K7" s="56"/>
      <c r="L7" s="8" t="str">
        <f t="shared" si="5"/>
        <v>السادس / 5</v>
      </c>
      <c r="M7" s="48" t="str">
        <f t="shared" si="1"/>
        <v/>
      </c>
      <c r="N7" s="48" t="str">
        <f t="shared" si="2"/>
        <v/>
      </c>
      <c r="O7" s="48" t="str">
        <f t="shared" si="3"/>
        <v/>
      </c>
    </row>
    <row r="8" ht="24.95" customHeight="1" spans="1:15">
      <c r="A8" s="7"/>
      <c r="B8" s="8" t="s">
        <v>159</v>
      </c>
      <c r="C8" s="17"/>
      <c r="D8" s="18"/>
      <c r="E8" s="18"/>
      <c r="F8" s="18"/>
      <c r="G8" s="19"/>
      <c r="H8" s="85">
        <f t="shared" si="4"/>
        <v>0</v>
      </c>
      <c r="I8" s="49">
        <v>0</v>
      </c>
      <c r="J8" s="50" t="str">
        <f t="shared" si="0"/>
        <v/>
      </c>
      <c r="K8" s="56"/>
      <c r="L8" s="8" t="str">
        <f t="shared" si="5"/>
        <v>السادس / 6</v>
      </c>
      <c r="M8" s="48" t="str">
        <f t="shared" si="1"/>
        <v/>
      </c>
      <c r="N8" s="48" t="str">
        <f t="shared" si="2"/>
        <v/>
      </c>
      <c r="O8" s="48" t="str">
        <f t="shared" si="3"/>
        <v/>
      </c>
    </row>
    <row r="9" ht="24.95" customHeight="1" spans="1:15">
      <c r="A9" s="7"/>
      <c r="B9" s="8" t="s">
        <v>160</v>
      </c>
      <c r="C9" s="17"/>
      <c r="D9" s="18"/>
      <c r="E9" s="18"/>
      <c r="F9" s="18"/>
      <c r="G9" s="19"/>
      <c r="H9" s="85">
        <f t="shared" si="4"/>
        <v>0</v>
      </c>
      <c r="I9" s="49">
        <v>0</v>
      </c>
      <c r="J9" s="50" t="str">
        <f t="shared" si="0"/>
        <v/>
      </c>
      <c r="K9" s="56"/>
      <c r="L9" s="8" t="str">
        <f t="shared" si="5"/>
        <v>السادس / 7</v>
      </c>
      <c r="M9" s="48" t="str">
        <f t="shared" si="1"/>
        <v/>
      </c>
      <c r="N9" s="48" t="str">
        <f t="shared" si="2"/>
        <v/>
      </c>
      <c r="O9" s="48" t="str">
        <f t="shared" si="3"/>
        <v/>
      </c>
    </row>
    <row r="10" ht="24.95" customHeight="1" spans="1:15">
      <c r="A10" s="7"/>
      <c r="B10" s="8" t="s">
        <v>161</v>
      </c>
      <c r="C10" s="17"/>
      <c r="D10" s="18"/>
      <c r="E10" s="18"/>
      <c r="F10" s="18"/>
      <c r="G10" s="19"/>
      <c r="H10" s="85">
        <f t="shared" ref="H10:H22" si="6">SUM(C10:G10)</f>
        <v>0</v>
      </c>
      <c r="I10" s="49">
        <v>0</v>
      </c>
      <c r="J10" s="50" t="str">
        <f t="shared" si="0"/>
        <v/>
      </c>
      <c r="K10" s="56"/>
      <c r="L10" s="8" t="str">
        <f t="shared" ref="L10:L22" si="7">B10</f>
        <v>السادس / 8</v>
      </c>
      <c r="M10" s="48" t="str">
        <f t="shared" si="1"/>
        <v/>
      </c>
      <c r="N10" s="48" t="str">
        <f t="shared" si="2"/>
        <v/>
      </c>
      <c r="O10" s="48" t="str">
        <f t="shared" si="3"/>
        <v/>
      </c>
    </row>
    <row r="11" ht="24.95" customHeight="1" spans="1:15">
      <c r="A11" s="7"/>
      <c r="B11" s="8" t="s">
        <v>162</v>
      </c>
      <c r="C11" s="17"/>
      <c r="D11" s="18"/>
      <c r="E11" s="18"/>
      <c r="F11" s="18"/>
      <c r="G11" s="19"/>
      <c r="H11" s="85">
        <f t="shared" si="6"/>
        <v>0</v>
      </c>
      <c r="I11" s="49">
        <v>0</v>
      </c>
      <c r="J11" s="50" t="str">
        <f t="shared" si="0"/>
        <v/>
      </c>
      <c r="K11" s="56"/>
      <c r="L11" s="8" t="str">
        <f t="shared" si="7"/>
        <v>السادس / 9</v>
      </c>
      <c r="M11" s="48" t="str">
        <f t="shared" si="1"/>
        <v/>
      </c>
      <c r="N11" s="48" t="str">
        <f t="shared" si="2"/>
        <v/>
      </c>
      <c r="O11" s="48" t="str">
        <f t="shared" si="3"/>
        <v/>
      </c>
    </row>
    <row r="12" ht="24.95" customHeight="1" spans="1:15">
      <c r="A12" s="7"/>
      <c r="B12" s="8" t="s">
        <v>163</v>
      </c>
      <c r="C12" s="17"/>
      <c r="D12" s="18"/>
      <c r="E12" s="18"/>
      <c r="F12" s="18"/>
      <c r="G12" s="19"/>
      <c r="H12" s="85">
        <f t="shared" si="6"/>
        <v>0</v>
      </c>
      <c r="I12" s="49">
        <v>0</v>
      </c>
      <c r="J12" s="50" t="str">
        <f t="shared" si="0"/>
        <v/>
      </c>
      <c r="K12" s="56"/>
      <c r="L12" s="8" t="str">
        <f t="shared" si="7"/>
        <v>السادس / 10</v>
      </c>
      <c r="M12" s="48" t="str">
        <f t="shared" si="1"/>
        <v/>
      </c>
      <c r="N12" s="48" t="str">
        <f t="shared" si="2"/>
        <v/>
      </c>
      <c r="O12" s="48" t="str">
        <f t="shared" si="3"/>
        <v/>
      </c>
    </row>
    <row r="13" ht="24.95" customHeight="1" spans="1:15">
      <c r="A13" s="7"/>
      <c r="B13" s="8" t="s">
        <v>164</v>
      </c>
      <c r="C13" s="17"/>
      <c r="D13" s="18"/>
      <c r="E13" s="18"/>
      <c r="F13" s="18"/>
      <c r="G13" s="19"/>
      <c r="H13" s="85">
        <f t="shared" si="6"/>
        <v>0</v>
      </c>
      <c r="I13" s="49">
        <v>0</v>
      </c>
      <c r="J13" s="50" t="str">
        <f t="shared" si="0"/>
        <v/>
      </c>
      <c r="K13" s="56"/>
      <c r="L13" s="8" t="str">
        <f t="shared" si="7"/>
        <v>السادس / 11</v>
      </c>
      <c r="M13" s="48" t="str">
        <f t="shared" si="1"/>
        <v/>
      </c>
      <c r="N13" s="48" t="str">
        <f t="shared" si="2"/>
        <v/>
      </c>
      <c r="O13" s="48" t="str">
        <f t="shared" si="3"/>
        <v/>
      </c>
    </row>
    <row r="14" ht="24.95" customHeight="1" spans="1:15">
      <c r="A14" s="7"/>
      <c r="B14" s="8" t="s">
        <v>165</v>
      </c>
      <c r="C14" s="17"/>
      <c r="D14" s="18"/>
      <c r="E14" s="18"/>
      <c r="F14" s="18"/>
      <c r="G14" s="19"/>
      <c r="H14" s="85">
        <f t="shared" si="6"/>
        <v>0</v>
      </c>
      <c r="I14" s="49">
        <v>0</v>
      </c>
      <c r="J14" s="50" t="str">
        <f t="shared" si="0"/>
        <v/>
      </c>
      <c r="K14" s="56"/>
      <c r="L14" s="8" t="str">
        <f t="shared" si="7"/>
        <v>السادس / 12</v>
      </c>
      <c r="M14" s="48" t="str">
        <f t="shared" si="1"/>
        <v/>
      </c>
      <c r="N14" s="48" t="str">
        <f t="shared" si="2"/>
        <v/>
      </c>
      <c r="O14" s="48" t="str">
        <f t="shared" si="3"/>
        <v/>
      </c>
    </row>
    <row r="15" ht="24.95" customHeight="1" spans="1:15">
      <c r="A15" s="7"/>
      <c r="B15" s="8" t="s">
        <v>166</v>
      </c>
      <c r="C15" s="17"/>
      <c r="D15" s="18"/>
      <c r="E15" s="18"/>
      <c r="F15" s="18"/>
      <c r="G15" s="19"/>
      <c r="H15" s="85">
        <f t="shared" si="6"/>
        <v>0</v>
      </c>
      <c r="I15" s="49">
        <v>0</v>
      </c>
      <c r="J15" s="50" t="str">
        <f t="shared" si="0"/>
        <v/>
      </c>
      <c r="K15" s="56"/>
      <c r="L15" s="8" t="str">
        <f t="shared" si="7"/>
        <v>السادس / 13</v>
      </c>
      <c r="M15" s="48" t="str">
        <f t="shared" si="1"/>
        <v/>
      </c>
      <c r="N15" s="48" t="str">
        <f t="shared" si="2"/>
        <v/>
      </c>
      <c r="O15" s="48" t="str">
        <f t="shared" si="3"/>
        <v/>
      </c>
    </row>
    <row r="16" ht="24.95" customHeight="1" spans="1:15">
      <c r="A16" s="7"/>
      <c r="B16" s="8" t="s">
        <v>167</v>
      </c>
      <c r="C16" s="17"/>
      <c r="D16" s="18"/>
      <c r="E16" s="18"/>
      <c r="F16" s="18"/>
      <c r="G16" s="19"/>
      <c r="H16" s="85">
        <f t="shared" si="6"/>
        <v>0</v>
      </c>
      <c r="I16" s="49">
        <v>0</v>
      </c>
      <c r="J16" s="50" t="str">
        <f t="shared" si="0"/>
        <v/>
      </c>
      <c r="K16" s="56"/>
      <c r="L16" s="8" t="str">
        <f t="shared" si="7"/>
        <v>السادس / 14</v>
      </c>
      <c r="M16" s="48" t="str">
        <f t="shared" si="1"/>
        <v/>
      </c>
      <c r="N16" s="48" t="str">
        <f t="shared" si="2"/>
        <v/>
      </c>
      <c r="O16" s="48" t="str">
        <f t="shared" si="3"/>
        <v/>
      </c>
    </row>
    <row r="17" ht="24.95" customHeight="1" spans="1:15">
      <c r="A17" s="7"/>
      <c r="B17" s="8" t="s">
        <v>168</v>
      </c>
      <c r="C17" s="17"/>
      <c r="D17" s="18"/>
      <c r="E17" s="18"/>
      <c r="F17" s="18"/>
      <c r="G17" s="19"/>
      <c r="H17" s="85">
        <f t="shared" si="6"/>
        <v>0</v>
      </c>
      <c r="I17" s="49">
        <v>0</v>
      </c>
      <c r="J17" s="50" t="str">
        <f t="shared" si="0"/>
        <v/>
      </c>
      <c r="K17" s="56"/>
      <c r="L17" s="8" t="str">
        <f t="shared" si="7"/>
        <v>السادس / 15</v>
      </c>
      <c r="M17" s="48" t="str">
        <f t="shared" si="1"/>
        <v/>
      </c>
      <c r="N17" s="48" t="str">
        <f t="shared" si="2"/>
        <v/>
      </c>
      <c r="O17" s="48" t="str">
        <f t="shared" si="3"/>
        <v/>
      </c>
    </row>
    <row r="18" ht="24.95" customHeight="1" spans="1:15">
      <c r="A18" s="7"/>
      <c r="B18" s="8" t="s">
        <v>169</v>
      </c>
      <c r="C18" s="17"/>
      <c r="D18" s="18"/>
      <c r="E18" s="18"/>
      <c r="F18" s="18"/>
      <c r="G18" s="19"/>
      <c r="H18" s="85">
        <f t="shared" si="6"/>
        <v>0</v>
      </c>
      <c r="I18" s="49">
        <v>0</v>
      </c>
      <c r="J18" s="50" t="str">
        <f t="shared" si="0"/>
        <v/>
      </c>
      <c r="K18" s="56"/>
      <c r="L18" s="8" t="str">
        <f t="shared" si="7"/>
        <v>السادس / 16</v>
      </c>
      <c r="M18" s="48" t="str">
        <f t="shared" si="1"/>
        <v/>
      </c>
      <c r="N18" s="48" t="str">
        <f t="shared" si="2"/>
        <v/>
      </c>
      <c r="O18" s="48" t="str">
        <f t="shared" si="3"/>
        <v/>
      </c>
    </row>
    <row r="19" ht="24.95" customHeight="1" spans="1:15">
      <c r="A19" s="7"/>
      <c r="B19" s="8" t="s">
        <v>170</v>
      </c>
      <c r="C19" s="17"/>
      <c r="D19" s="18"/>
      <c r="E19" s="18"/>
      <c r="F19" s="18"/>
      <c r="G19" s="19"/>
      <c r="H19" s="85">
        <f t="shared" si="6"/>
        <v>0</v>
      </c>
      <c r="I19" s="49">
        <v>0</v>
      </c>
      <c r="J19" s="50" t="str">
        <f t="shared" si="0"/>
        <v/>
      </c>
      <c r="K19" s="56"/>
      <c r="L19" s="8" t="str">
        <f t="shared" si="7"/>
        <v>السادس / 17</v>
      </c>
      <c r="M19" s="48" t="str">
        <f t="shared" si="1"/>
        <v/>
      </c>
      <c r="N19" s="48" t="str">
        <f t="shared" si="2"/>
        <v/>
      </c>
      <c r="O19" s="48" t="str">
        <f t="shared" si="3"/>
        <v/>
      </c>
    </row>
    <row r="20" ht="24.95" customHeight="1" spans="1:15">
      <c r="A20" s="7"/>
      <c r="B20" s="8" t="s">
        <v>171</v>
      </c>
      <c r="C20" s="17"/>
      <c r="D20" s="18"/>
      <c r="E20" s="18"/>
      <c r="F20" s="18"/>
      <c r="G20" s="19"/>
      <c r="H20" s="85">
        <f t="shared" si="6"/>
        <v>0</v>
      </c>
      <c r="I20" s="49">
        <v>0</v>
      </c>
      <c r="J20" s="50" t="str">
        <f t="shared" si="0"/>
        <v/>
      </c>
      <c r="K20" s="56"/>
      <c r="L20" s="8" t="str">
        <f t="shared" si="7"/>
        <v>السادس / 18</v>
      </c>
      <c r="M20" s="48" t="str">
        <f t="shared" si="1"/>
        <v/>
      </c>
      <c r="N20" s="48" t="str">
        <f t="shared" si="2"/>
        <v/>
      </c>
      <c r="O20" s="48" t="str">
        <f t="shared" si="3"/>
        <v/>
      </c>
    </row>
    <row r="21" ht="24.95" customHeight="1" spans="1:15">
      <c r="A21" s="7"/>
      <c r="B21" s="8" t="s">
        <v>172</v>
      </c>
      <c r="C21" s="17"/>
      <c r="D21" s="18"/>
      <c r="E21" s="18"/>
      <c r="F21" s="18"/>
      <c r="G21" s="19"/>
      <c r="H21" s="85">
        <f t="shared" si="6"/>
        <v>0</v>
      </c>
      <c r="I21" s="49">
        <v>0</v>
      </c>
      <c r="J21" s="50" t="str">
        <f t="shared" si="0"/>
        <v/>
      </c>
      <c r="K21" s="56"/>
      <c r="L21" s="8" t="str">
        <f t="shared" si="7"/>
        <v>السادس / 19</v>
      </c>
      <c r="M21" s="48" t="str">
        <f t="shared" si="1"/>
        <v/>
      </c>
      <c r="N21" s="48" t="str">
        <f t="shared" si="2"/>
        <v/>
      </c>
      <c r="O21" s="48" t="str">
        <f t="shared" si="3"/>
        <v/>
      </c>
    </row>
    <row r="22" ht="24.95" customHeight="1" spans="1:15">
      <c r="A22" s="7"/>
      <c r="B22" s="20" t="s">
        <v>173</v>
      </c>
      <c r="C22" s="86">
        <v>1</v>
      </c>
      <c r="D22" s="87">
        <v>1</v>
      </c>
      <c r="E22" s="87">
        <v>1</v>
      </c>
      <c r="F22" s="87">
        <v>1</v>
      </c>
      <c r="G22" s="88">
        <v>1</v>
      </c>
      <c r="H22" s="89">
        <f t="shared" si="6"/>
        <v>5</v>
      </c>
      <c r="I22" s="53">
        <v>0</v>
      </c>
      <c r="J22" s="100">
        <f t="shared" si="0"/>
        <v>80</v>
      </c>
      <c r="K22" s="56"/>
      <c r="L22" s="20" t="str">
        <f t="shared" si="7"/>
        <v>السادس / 20</v>
      </c>
      <c r="M22" s="48">
        <f t="shared" si="1"/>
        <v>0.4</v>
      </c>
      <c r="N22" s="48">
        <f t="shared" si="2"/>
        <v>0.2</v>
      </c>
      <c r="O22" s="48">
        <f t="shared" si="3"/>
        <v>0.4</v>
      </c>
    </row>
    <row r="23" ht="30" customHeight="1" spans="1:15">
      <c r="A23" s="7"/>
      <c r="B23" s="25" t="s">
        <v>37</v>
      </c>
      <c r="C23" s="90">
        <f t="shared" ref="C23:I23" si="8">SUM(C3:C22)</f>
        <v>2</v>
      </c>
      <c r="D23" s="91">
        <f t="shared" si="8"/>
        <v>2</v>
      </c>
      <c r="E23" s="92">
        <f t="shared" si="8"/>
        <v>3</v>
      </c>
      <c r="F23" s="93">
        <f t="shared" si="8"/>
        <v>4</v>
      </c>
      <c r="G23" s="94">
        <f t="shared" si="8"/>
        <v>5</v>
      </c>
      <c r="H23" s="95">
        <f t="shared" si="8"/>
        <v>16</v>
      </c>
      <c r="I23" s="95">
        <f t="shared" si="8"/>
        <v>0</v>
      </c>
      <c r="J23" s="101">
        <f>SUM(C23:F23)/H23*100</f>
        <v>68.75</v>
      </c>
      <c r="K23" s="56"/>
      <c r="L23" s="25" t="s">
        <v>37</v>
      </c>
      <c r="M23" s="58">
        <f>(C23+D23)/H23</f>
        <v>0.25</v>
      </c>
      <c r="N23" s="58">
        <f>E23/H23</f>
        <v>0.1875</v>
      </c>
      <c r="O23" s="58">
        <f>((F23+G23-I23)/H23)</f>
        <v>0.5625</v>
      </c>
    </row>
    <row r="24" ht="30" customHeight="1" spans="1:15">
      <c r="A24" s="7"/>
      <c r="B24" s="32" t="s">
        <v>87</v>
      </c>
      <c r="C24" s="96">
        <f>D23+C23</f>
        <v>4</v>
      </c>
      <c r="D24" s="97"/>
      <c r="E24" s="35">
        <f>E23</f>
        <v>3</v>
      </c>
      <c r="F24" s="96">
        <f>G23+F23</f>
        <v>9</v>
      </c>
      <c r="G24" s="97"/>
      <c r="H24" s="36"/>
      <c r="I24" s="36"/>
      <c r="J24" s="59"/>
      <c r="K24" s="56"/>
      <c r="L24" s="32"/>
      <c r="M24" s="60"/>
      <c r="N24" s="60"/>
      <c r="O24" s="61"/>
    </row>
    <row r="45" ht="30" customHeight="1" spans="14:20">
      <c r="N45" s="62" t="s">
        <v>88</v>
      </c>
      <c r="O45" s="63"/>
      <c r="P45" s="63" t="str">
        <f>'التحليل العام للنتائج'!J3</f>
        <v>مدرسة معاذ بن جبل للتعليم الأساسي (5-12)</v>
      </c>
      <c r="Q45" s="63"/>
      <c r="R45" s="63"/>
      <c r="S45" s="63"/>
      <c r="T45" s="75"/>
    </row>
  </sheetData>
  <sheetProtection algorithmName="SHA-512" hashValue="vGw+1LJcMAdPz5c1SXxzCfowUCrlUhAlkJxiRo/TWu2D5h4MtxM9w+Nl2ELnLJFb1o7AlEhJGcyk0VQdYUbYlw==" saltValue="7mlbxwov9CA4ENx8ym73Tg==" spinCount="100000" sheet="1" objects="1" scenarios="1"/>
  <protectedRanges>
    <protectedRange sqref="I3:I22" name="عدد المنقطعين"/>
    <protectedRange sqref="C3:G22" name="الشعب والبيانات"/>
  </protectedRanges>
  <mergeCells count="7">
    <mergeCell ref="Q2:S2"/>
    <mergeCell ref="T2:U2"/>
    <mergeCell ref="C24:D24"/>
    <mergeCell ref="F24:G24"/>
    <mergeCell ref="N45:O45"/>
    <mergeCell ref="P45:T45"/>
    <mergeCell ref="Q3:U4"/>
  </mergeCells>
  <conditionalFormatting sqref="H3:H22">
    <cfRule type="cellIs" dxfId="2" priority="8" operator="greaterThan">
      <formula>0.5</formula>
    </cfRule>
  </conditionalFormatting>
  <conditionalFormatting sqref="J3:J23">
    <cfRule type="cellIs" dxfId="1" priority="7" operator="lessThan">
      <formula>50</formula>
    </cfRule>
  </conditionalFormatting>
  <conditionalFormatting sqref="M3:M23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{39bd9431-8617-4d43-819f-d5ff3cb2287c}</x14:id>
        </ext>
      </extLst>
    </cfRule>
  </conditionalFormatting>
  <conditionalFormatting sqref="N3:N23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{9033e2a1-8f99-427f-8622-bfddbaa15978}</x14:id>
        </ext>
      </extLst>
    </cfRule>
  </conditionalFormatting>
  <conditionalFormatting sqref="O3:O23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{f19c3bf6-c40b-4d0b-95c4-e26260122c59}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57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9bd9431-8617-4d43-819f-d5ff3cb2287c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M3:M23</xm:sqref>
        </x14:conditionalFormatting>
        <x14:conditionalFormatting xmlns:xm="http://schemas.microsoft.com/office/excel/2006/main">
          <x14:cfRule type="dataBar" id="{9033e2a1-8f99-427f-8622-bfddbaa15978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N3:N23</xm:sqref>
        </x14:conditionalFormatting>
        <x14:conditionalFormatting xmlns:xm="http://schemas.microsoft.com/office/excel/2006/main">
          <x14:cfRule type="dataBar" id="{f19c3bf6-c40b-4d0b-95c4-e26260122c59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O3:O23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9">
    <tabColor rgb="FFFFFF00"/>
    <pageSetUpPr fitToPage="1"/>
  </sheetPr>
  <dimension ref="A1:U45"/>
  <sheetViews>
    <sheetView view="pageBreakPreview" zoomScale="60" zoomScalePageLayoutView="40" zoomScaleNormal="100" workbookViewId="0">
      <selection activeCell="P45" sqref="P45:T45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174</v>
      </c>
      <c r="C3" s="81">
        <v>1</v>
      </c>
      <c r="D3" s="82">
        <v>1</v>
      </c>
      <c r="E3" s="82">
        <v>6</v>
      </c>
      <c r="F3" s="82">
        <v>1</v>
      </c>
      <c r="G3" s="83">
        <v>1</v>
      </c>
      <c r="H3" s="84">
        <f>SUM(C3:G3)</f>
        <v>10</v>
      </c>
      <c r="I3" s="44">
        <v>0</v>
      </c>
      <c r="J3" s="45">
        <f>IFERROR(SUM(C3:F3)/H3*100,"")</f>
        <v>90</v>
      </c>
      <c r="K3" s="56"/>
      <c r="L3" s="8" t="str">
        <f>B3</f>
        <v>السابع / 1</v>
      </c>
      <c r="M3" s="48">
        <f>IFERROR(((C3+D3)/H3),"")</f>
        <v>0.2</v>
      </c>
      <c r="N3" s="48">
        <f>IFERROR((E3/H3),"")</f>
        <v>0.6</v>
      </c>
      <c r="O3" s="48">
        <f>IFERROR(((F3+G3-I3)/H3),"")</f>
        <v>0.2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175</v>
      </c>
      <c r="C4" s="17"/>
      <c r="D4" s="18"/>
      <c r="E4" s="18"/>
      <c r="F4" s="18"/>
      <c r="G4" s="19"/>
      <c r="H4" s="85">
        <f>SUM(C4:G4)</f>
        <v>0</v>
      </c>
      <c r="I4" s="49">
        <v>0</v>
      </c>
      <c r="J4" s="50" t="str">
        <f t="shared" ref="J4:J22" si="0">IFERROR(SUM(C4:F4)/H4*100,"")</f>
        <v/>
      </c>
      <c r="K4" s="56"/>
      <c r="L4" s="8" t="str">
        <f>B4</f>
        <v>السابع / 2</v>
      </c>
      <c r="M4" s="48" t="str">
        <f t="shared" ref="M4:M22" si="1">IFERROR(((C4+D4)/H4),"")</f>
        <v/>
      </c>
      <c r="N4" s="48" t="str">
        <f t="shared" ref="N4:N22" si="2">IFERROR((E4/H4),"")</f>
        <v/>
      </c>
      <c r="O4" s="48" t="str">
        <f t="shared" ref="O4:O22" si="3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176</v>
      </c>
      <c r="C5" s="17"/>
      <c r="D5" s="18"/>
      <c r="E5" s="18"/>
      <c r="F5" s="18"/>
      <c r="G5" s="19"/>
      <c r="H5" s="85">
        <f t="shared" ref="H5:H9" si="4">SUM(C5:G5)</f>
        <v>0</v>
      </c>
      <c r="I5" s="49">
        <v>0</v>
      </c>
      <c r="J5" s="50" t="str">
        <f t="shared" si="0"/>
        <v/>
      </c>
      <c r="K5" s="56"/>
      <c r="L5" s="8" t="str">
        <f t="shared" ref="L5:L9" si="5">B5</f>
        <v>السابع / 3</v>
      </c>
      <c r="M5" s="48" t="str">
        <f t="shared" si="1"/>
        <v/>
      </c>
      <c r="N5" s="48" t="str">
        <f t="shared" si="2"/>
        <v/>
      </c>
      <c r="O5" s="48" t="str">
        <f t="shared" si="3"/>
        <v/>
      </c>
    </row>
    <row r="6" ht="24.95" customHeight="1" spans="1:15">
      <c r="A6" s="7"/>
      <c r="B6" s="8" t="s">
        <v>177</v>
      </c>
      <c r="C6" s="17"/>
      <c r="D6" s="18"/>
      <c r="E6" s="18"/>
      <c r="F6" s="18"/>
      <c r="G6" s="19"/>
      <c r="H6" s="85">
        <f t="shared" si="4"/>
        <v>0</v>
      </c>
      <c r="I6" s="49">
        <v>0</v>
      </c>
      <c r="J6" s="50" t="str">
        <f t="shared" si="0"/>
        <v/>
      </c>
      <c r="K6" s="56"/>
      <c r="L6" s="8" t="str">
        <f t="shared" si="5"/>
        <v>السابع / 4</v>
      </c>
      <c r="M6" s="48" t="str">
        <f t="shared" si="1"/>
        <v/>
      </c>
      <c r="N6" s="48" t="str">
        <f t="shared" si="2"/>
        <v/>
      </c>
      <c r="O6" s="48" t="str">
        <f t="shared" si="3"/>
        <v/>
      </c>
    </row>
    <row r="7" ht="24.95" customHeight="1" spans="1:15">
      <c r="A7" s="7"/>
      <c r="B7" s="8" t="s">
        <v>178</v>
      </c>
      <c r="C7" s="17"/>
      <c r="D7" s="18"/>
      <c r="E7" s="18"/>
      <c r="F7" s="18"/>
      <c r="G7" s="19"/>
      <c r="H7" s="85">
        <f t="shared" si="4"/>
        <v>0</v>
      </c>
      <c r="I7" s="49">
        <v>0</v>
      </c>
      <c r="J7" s="50" t="str">
        <f t="shared" si="0"/>
        <v/>
      </c>
      <c r="K7" s="56"/>
      <c r="L7" s="8" t="str">
        <f t="shared" si="5"/>
        <v>السابع / 5</v>
      </c>
      <c r="M7" s="48" t="str">
        <f t="shared" si="1"/>
        <v/>
      </c>
      <c r="N7" s="48" t="str">
        <f t="shared" si="2"/>
        <v/>
      </c>
      <c r="O7" s="48" t="str">
        <f t="shared" si="3"/>
        <v/>
      </c>
    </row>
    <row r="8" ht="24.95" customHeight="1" spans="1:15">
      <c r="A8" s="7"/>
      <c r="B8" s="8" t="s">
        <v>179</v>
      </c>
      <c r="C8" s="17"/>
      <c r="D8" s="18"/>
      <c r="E8" s="18"/>
      <c r="F8" s="18"/>
      <c r="G8" s="19"/>
      <c r="H8" s="85">
        <f t="shared" si="4"/>
        <v>0</v>
      </c>
      <c r="I8" s="49">
        <v>0</v>
      </c>
      <c r="J8" s="50" t="str">
        <f t="shared" si="0"/>
        <v/>
      </c>
      <c r="K8" s="56"/>
      <c r="L8" s="8" t="str">
        <f t="shared" si="5"/>
        <v>السابع / 6</v>
      </c>
      <c r="M8" s="48" t="str">
        <f t="shared" si="1"/>
        <v/>
      </c>
      <c r="N8" s="48" t="str">
        <f t="shared" si="2"/>
        <v/>
      </c>
      <c r="O8" s="48" t="str">
        <f t="shared" si="3"/>
        <v/>
      </c>
    </row>
    <row r="9" ht="24.95" customHeight="1" spans="1:15">
      <c r="A9" s="7"/>
      <c r="B9" s="8" t="s">
        <v>180</v>
      </c>
      <c r="C9" s="17"/>
      <c r="D9" s="18"/>
      <c r="E9" s="18"/>
      <c r="F9" s="18"/>
      <c r="G9" s="19"/>
      <c r="H9" s="85">
        <f t="shared" si="4"/>
        <v>0</v>
      </c>
      <c r="I9" s="49">
        <v>0</v>
      </c>
      <c r="J9" s="50" t="str">
        <f t="shared" si="0"/>
        <v/>
      </c>
      <c r="K9" s="56"/>
      <c r="L9" s="8" t="str">
        <f t="shared" si="5"/>
        <v>السابع / 7</v>
      </c>
      <c r="M9" s="48" t="str">
        <f t="shared" si="1"/>
        <v/>
      </c>
      <c r="N9" s="48" t="str">
        <f t="shared" si="2"/>
        <v/>
      </c>
      <c r="O9" s="48" t="str">
        <f t="shared" si="3"/>
        <v/>
      </c>
    </row>
    <row r="10" ht="24.95" customHeight="1" spans="1:15">
      <c r="A10" s="7"/>
      <c r="B10" s="8" t="s">
        <v>181</v>
      </c>
      <c r="C10" s="17"/>
      <c r="D10" s="18"/>
      <c r="E10" s="18"/>
      <c r="F10" s="18"/>
      <c r="G10" s="19"/>
      <c r="H10" s="85">
        <f t="shared" ref="H10:H22" si="6">SUM(C10:G10)</f>
        <v>0</v>
      </c>
      <c r="I10" s="49">
        <v>0</v>
      </c>
      <c r="J10" s="50" t="str">
        <f t="shared" si="0"/>
        <v/>
      </c>
      <c r="K10" s="56"/>
      <c r="L10" s="8" t="str">
        <f t="shared" ref="L10:L22" si="7">B10</f>
        <v>السابع / 8</v>
      </c>
      <c r="M10" s="48" t="str">
        <f t="shared" si="1"/>
        <v/>
      </c>
      <c r="N10" s="48" t="str">
        <f t="shared" si="2"/>
        <v/>
      </c>
      <c r="O10" s="48" t="str">
        <f t="shared" si="3"/>
        <v/>
      </c>
    </row>
    <row r="11" ht="24.95" customHeight="1" spans="1:15">
      <c r="A11" s="7"/>
      <c r="B11" s="8" t="s">
        <v>182</v>
      </c>
      <c r="C11" s="17"/>
      <c r="D11" s="18"/>
      <c r="E11" s="18"/>
      <c r="F11" s="18"/>
      <c r="G11" s="19"/>
      <c r="H11" s="85">
        <f t="shared" si="6"/>
        <v>0</v>
      </c>
      <c r="I11" s="49">
        <v>0</v>
      </c>
      <c r="J11" s="50" t="str">
        <f t="shared" si="0"/>
        <v/>
      </c>
      <c r="K11" s="56"/>
      <c r="L11" s="8" t="str">
        <f t="shared" si="7"/>
        <v>السابع / 9</v>
      </c>
      <c r="M11" s="48" t="str">
        <f t="shared" si="1"/>
        <v/>
      </c>
      <c r="N11" s="48" t="str">
        <f t="shared" si="2"/>
        <v/>
      </c>
      <c r="O11" s="48" t="str">
        <f t="shared" si="3"/>
        <v/>
      </c>
    </row>
    <row r="12" ht="24.95" customHeight="1" spans="1:15">
      <c r="A12" s="7"/>
      <c r="B12" s="8" t="s">
        <v>183</v>
      </c>
      <c r="C12" s="17"/>
      <c r="D12" s="18"/>
      <c r="E12" s="18"/>
      <c r="F12" s="18"/>
      <c r="G12" s="19"/>
      <c r="H12" s="85">
        <f t="shared" si="6"/>
        <v>0</v>
      </c>
      <c r="I12" s="49">
        <v>0</v>
      </c>
      <c r="J12" s="50" t="str">
        <f t="shared" si="0"/>
        <v/>
      </c>
      <c r="K12" s="56"/>
      <c r="L12" s="8" t="str">
        <f t="shared" si="7"/>
        <v>السابع / 10</v>
      </c>
      <c r="M12" s="48" t="str">
        <f t="shared" si="1"/>
        <v/>
      </c>
      <c r="N12" s="48" t="str">
        <f t="shared" si="2"/>
        <v/>
      </c>
      <c r="O12" s="48" t="str">
        <f t="shared" si="3"/>
        <v/>
      </c>
    </row>
    <row r="13" ht="24.95" customHeight="1" spans="1:15">
      <c r="A13" s="7"/>
      <c r="B13" s="8" t="s">
        <v>184</v>
      </c>
      <c r="C13" s="17"/>
      <c r="D13" s="18"/>
      <c r="E13" s="18"/>
      <c r="F13" s="18"/>
      <c r="G13" s="19"/>
      <c r="H13" s="85">
        <f t="shared" si="6"/>
        <v>0</v>
      </c>
      <c r="I13" s="49">
        <v>0</v>
      </c>
      <c r="J13" s="50" t="str">
        <f t="shared" si="0"/>
        <v/>
      </c>
      <c r="K13" s="56"/>
      <c r="L13" s="8" t="str">
        <f t="shared" si="7"/>
        <v>السابع / 11</v>
      </c>
      <c r="M13" s="48" t="str">
        <f t="shared" si="1"/>
        <v/>
      </c>
      <c r="N13" s="48" t="str">
        <f t="shared" si="2"/>
        <v/>
      </c>
      <c r="O13" s="48" t="str">
        <f t="shared" si="3"/>
        <v/>
      </c>
    </row>
    <row r="14" ht="24.95" customHeight="1" spans="1:15">
      <c r="A14" s="7"/>
      <c r="B14" s="8" t="s">
        <v>185</v>
      </c>
      <c r="C14" s="17"/>
      <c r="D14" s="18"/>
      <c r="E14" s="18"/>
      <c r="F14" s="18"/>
      <c r="G14" s="19"/>
      <c r="H14" s="85">
        <f t="shared" si="6"/>
        <v>0</v>
      </c>
      <c r="I14" s="49">
        <v>0</v>
      </c>
      <c r="J14" s="50" t="str">
        <f t="shared" si="0"/>
        <v/>
      </c>
      <c r="K14" s="56"/>
      <c r="L14" s="8" t="str">
        <f t="shared" si="7"/>
        <v>السابع / 12</v>
      </c>
      <c r="M14" s="48" t="str">
        <f t="shared" si="1"/>
        <v/>
      </c>
      <c r="N14" s="48" t="str">
        <f t="shared" si="2"/>
        <v/>
      </c>
      <c r="O14" s="48" t="str">
        <f t="shared" si="3"/>
        <v/>
      </c>
    </row>
    <row r="15" ht="24.95" customHeight="1" spans="1:15">
      <c r="A15" s="7"/>
      <c r="B15" s="8" t="s">
        <v>186</v>
      </c>
      <c r="C15" s="17"/>
      <c r="D15" s="18"/>
      <c r="E15" s="18"/>
      <c r="F15" s="18"/>
      <c r="G15" s="19"/>
      <c r="H15" s="85">
        <f t="shared" si="6"/>
        <v>0</v>
      </c>
      <c r="I15" s="49">
        <v>0</v>
      </c>
      <c r="J15" s="50" t="str">
        <f t="shared" si="0"/>
        <v/>
      </c>
      <c r="K15" s="56"/>
      <c r="L15" s="8" t="str">
        <f t="shared" si="7"/>
        <v>السابع / 13</v>
      </c>
      <c r="M15" s="48" t="str">
        <f t="shared" si="1"/>
        <v/>
      </c>
      <c r="N15" s="48" t="str">
        <f t="shared" si="2"/>
        <v/>
      </c>
      <c r="O15" s="48" t="str">
        <f t="shared" si="3"/>
        <v/>
      </c>
    </row>
    <row r="16" ht="24.95" customHeight="1" spans="1:15">
      <c r="A16" s="7"/>
      <c r="B16" s="8" t="s">
        <v>187</v>
      </c>
      <c r="C16" s="17"/>
      <c r="D16" s="18"/>
      <c r="E16" s="18"/>
      <c r="F16" s="18"/>
      <c r="G16" s="19"/>
      <c r="H16" s="85">
        <f t="shared" si="6"/>
        <v>0</v>
      </c>
      <c r="I16" s="49">
        <v>0</v>
      </c>
      <c r="J16" s="50" t="str">
        <f t="shared" si="0"/>
        <v/>
      </c>
      <c r="K16" s="56"/>
      <c r="L16" s="8" t="str">
        <f t="shared" si="7"/>
        <v>السابع / 14</v>
      </c>
      <c r="M16" s="48" t="str">
        <f t="shared" si="1"/>
        <v/>
      </c>
      <c r="N16" s="48" t="str">
        <f t="shared" si="2"/>
        <v/>
      </c>
      <c r="O16" s="48" t="str">
        <f t="shared" si="3"/>
        <v/>
      </c>
    </row>
    <row r="17" ht="24.95" customHeight="1" spans="1:15">
      <c r="A17" s="7"/>
      <c r="B17" s="8" t="s">
        <v>188</v>
      </c>
      <c r="C17" s="17"/>
      <c r="D17" s="18"/>
      <c r="E17" s="18"/>
      <c r="F17" s="18"/>
      <c r="G17" s="19"/>
      <c r="H17" s="85">
        <f t="shared" si="6"/>
        <v>0</v>
      </c>
      <c r="I17" s="49">
        <v>0</v>
      </c>
      <c r="J17" s="50" t="str">
        <f t="shared" si="0"/>
        <v/>
      </c>
      <c r="K17" s="56"/>
      <c r="L17" s="8" t="str">
        <f t="shared" si="7"/>
        <v>السابع / 15</v>
      </c>
      <c r="M17" s="48" t="str">
        <f t="shared" si="1"/>
        <v/>
      </c>
      <c r="N17" s="48" t="str">
        <f t="shared" si="2"/>
        <v/>
      </c>
      <c r="O17" s="48" t="str">
        <f t="shared" si="3"/>
        <v/>
      </c>
    </row>
    <row r="18" ht="24.95" customHeight="1" spans="1:15">
      <c r="A18" s="7"/>
      <c r="B18" s="8" t="s">
        <v>189</v>
      </c>
      <c r="C18" s="17"/>
      <c r="D18" s="18"/>
      <c r="E18" s="18"/>
      <c r="F18" s="18"/>
      <c r="G18" s="19"/>
      <c r="H18" s="85">
        <f t="shared" si="6"/>
        <v>0</v>
      </c>
      <c r="I18" s="49">
        <v>0</v>
      </c>
      <c r="J18" s="50" t="str">
        <f t="shared" si="0"/>
        <v/>
      </c>
      <c r="K18" s="56"/>
      <c r="L18" s="8" t="str">
        <f t="shared" si="7"/>
        <v>السابع / 16</v>
      </c>
      <c r="M18" s="48" t="str">
        <f t="shared" si="1"/>
        <v/>
      </c>
      <c r="N18" s="48" t="str">
        <f t="shared" si="2"/>
        <v/>
      </c>
      <c r="O18" s="48" t="str">
        <f t="shared" si="3"/>
        <v/>
      </c>
    </row>
    <row r="19" ht="24.95" customHeight="1" spans="1:15">
      <c r="A19" s="7"/>
      <c r="B19" s="8" t="s">
        <v>190</v>
      </c>
      <c r="C19" s="17"/>
      <c r="D19" s="18"/>
      <c r="E19" s="18"/>
      <c r="F19" s="18"/>
      <c r="G19" s="19"/>
      <c r="H19" s="85">
        <f t="shared" si="6"/>
        <v>0</v>
      </c>
      <c r="I19" s="49">
        <v>0</v>
      </c>
      <c r="J19" s="50" t="str">
        <f t="shared" si="0"/>
        <v/>
      </c>
      <c r="K19" s="56"/>
      <c r="L19" s="8" t="str">
        <f t="shared" si="7"/>
        <v>السابع / 17</v>
      </c>
      <c r="M19" s="48" t="str">
        <f t="shared" si="1"/>
        <v/>
      </c>
      <c r="N19" s="48" t="str">
        <f t="shared" si="2"/>
        <v/>
      </c>
      <c r="O19" s="48" t="str">
        <f t="shared" si="3"/>
        <v/>
      </c>
    </row>
    <row r="20" ht="24.95" customHeight="1" spans="1:15">
      <c r="A20" s="7"/>
      <c r="B20" s="8" t="s">
        <v>191</v>
      </c>
      <c r="C20" s="17"/>
      <c r="D20" s="18"/>
      <c r="E20" s="18"/>
      <c r="F20" s="18"/>
      <c r="G20" s="19"/>
      <c r="H20" s="85">
        <f t="shared" si="6"/>
        <v>0</v>
      </c>
      <c r="I20" s="49">
        <v>0</v>
      </c>
      <c r="J20" s="50" t="str">
        <f t="shared" si="0"/>
        <v/>
      </c>
      <c r="K20" s="56"/>
      <c r="L20" s="8" t="str">
        <f t="shared" si="7"/>
        <v>السابع / 18</v>
      </c>
      <c r="M20" s="48" t="str">
        <f t="shared" si="1"/>
        <v/>
      </c>
      <c r="N20" s="48" t="str">
        <f t="shared" si="2"/>
        <v/>
      </c>
      <c r="O20" s="48" t="str">
        <f t="shared" si="3"/>
        <v/>
      </c>
    </row>
    <row r="21" ht="24.95" customHeight="1" spans="1:15">
      <c r="A21" s="7"/>
      <c r="B21" s="8" t="s">
        <v>192</v>
      </c>
      <c r="C21" s="17"/>
      <c r="D21" s="18"/>
      <c r="E21" s="18"/>
      <c r="F21" s="18"/>
      <c r="G21" s="19"/>
      <c r="H21" s="85">
        <f t="shared" si="6"/>
        <v>0</v>
      </c>
      <c r="I21" s="49">
        <v>0</v>
      </c>
      <c r="J21" s="50" t="str">
        <f t="shared" si="0"/>
        <v/>
      </c>
      <c r="K21" s="56"/>
      <c r="L21" s="8" t="str">
        <f t="shared" si="7"/>
        <v>السابع / 19</v>
      </c>
      <c r="M21" s="48" t="str">
        <f t="shared" si="1"/>
        <v/>
      </c>
      <c r="N21" s="48" t="str">
        <f t="shared" si="2"/>
        <v/>
      </c>
      <c r="O21" s="48" t="str">
        <f t="shared" si="3"/>
        <v/>
      </c>
    </row>
    <row r="22" ht="24.95" customHeight="1" spans="1:15">
      <c r="A22" s="7"/>
      <c r="B22" s="20" t="s">
        <v>193</v>
      </c>
      <c r="C22" s="86">
        <v>1</v>
      </c>
      <c r="D22" s="87">
        <v>1</v>
      </c>
      <c r="E22" s="87">
        <v>1</v>
      </c>
      <c r="F22" s="87">
        <v>1</v>
      </c>
      <c r="G22" s="88">
        <v>1</v>
      </c>
      <c r="H22" s="89">
        <f t="shared" si="6"/>
        <v>5</v>
      </c>
      <c r="I22" s="53">
        <v>0</v>
      </c>
      <c r="J22" s="100">
        <f t="shared" si="0"/>
        <v>80</v>
      </c>
      <c r="K22" s="56"/>
      <c r="L22" s="20" t="str">
        <f t="shared" si="7"/>
        <v>السابع / 20</v>
      </c>
      <c r="M22" s="48">
        <f t="shared" si="1"/>
        <v>0.4</v>
      </c>
      <c r="N22" s="48">
        <f t="shared" si="2"/>
        <v>0.2</v>
      </c>
      <c r="O22" s="48">
        <f t="shared" si="3"/>
        <v>0.4</v>
      </c>
    </row>
    <row r="23" ht="30" customHeight="1" spans="1:15">
      <c r="A23" s="7"/>
      <c r="B23" s="25" t="s">
        <v>37</v>
      </c>
      <c r="C23" s="90">
        <f t="shared" ref="C23:I23" si="8">SUM(C3:C22)</f>
        <v>2</v>
      </c>
      <c r="D23" s="91">
        <f t="shared" si="8"/>
        <v>2</v>
      </c>
      <c r="E23" s="92">
        <f t="shared" si="8"/>
        <v>7</v>
      </c>
      <c r="F23" s="93">
        <f t="shared" si="8"/>
        <v>2</v>
      </c>
      <c r="G23" s="94">
        <f t="shared" si="8"/>
        <v>2</v>
      </c>
      <c r="H23" s="95">
        <f t="shared" si="8"/>
        <v>15</v>
      </c>
      <c r="I23" s="95">
        <f t="shared" si="8"/>
        <v>0</v>
      </c>
      <c r="J23" s="101">
        <f>SUM(C23:F23)/H23*100</f>
        <v>86.6666666666667</v>
      </c>
      <c r="K23" s="56"/>
      <c r="L23" s="25" t="s">
        <v>37</v>
      </c>
      <c r="M23" s="58">
        <f>(C23+D23)/H23</f>
        <v>0.266666666666667</v>
      </c>
      <c r="N23" s="58">
        <f>E23/H23</f>
        <v>0.466666666666667</v>
      </c>
      <c r="O23" s="58">
        <f>((F23+G23-I23)/H23)</f>
        <v>0.266666666666667</v>
      </c>
    </row>
    <row r="24" ht="30" customHeight="1" spans="1:15">
      <c r="A24" s="7"/>
      <c r="B24" s="32" t="s">
        <v>87</v>
      </c>
      <c r="C24" s="96">
        <f>D23+C23</f>
        <v>4</v>
      </c>
      <c r="D24" s="97"/>
      <c r="E24" s="35">
        <f>E23</f>
        <v>7</v>
      </c>
      <c r="F24" s="96">
        <f>G23+F23</f>
        <v>4</v>
      </c>
      <c r="G24" s="97"/>
      <c r="H24" s="36"/>
      <c r="I24" s="36"/>
      <c r="J24" s="59"/>
      <c r="K24" s="56"/>
      <c r="L24" s="32"/>
      <c r="M24" s="60"/>
      <c r="N24" s="60"/>
      <c r="O24" s="61"/>
    </row>
    <row r="45" ht="30" customHeight="1" spans="14:20">
      <c r="N45" s="62" t="s">
        <v>88</v>
      </c>
      <c r="O45" s="63"/>
      <c r="P45" s="63" t="str">
        <f>'التحليل العام للنتائج'!J3</f>
        <v>مدرسة معاذ بن جبل للتعليم الأساسي (5-12)</v>
      </c>
      <c r="Q45" s="63"/>
      <c r="R45" s="63"/>
      <c r="S45" s="63"/>
      <c r="T45" s="75"/>
    </row>
  </sheetData>
  <sheetProtection algorithmName="SHA-512" hashValue="Dz/I8pVP6nSiJ0mekTINWIP8YpVXQsIXsV4r6WG87TPES+3J9J1gmCpSy7WeSn3pTW/KwTPxNZDFkNmeruxJnw==" saltValue="rZSV7p22XzUnFqqjdmWScA==" spinCount="100000" sheet="1" objects="1" scenarios="1"/>
  <protectedRanges>
    <protectedRange sqref="I3:I22" name="عدد المنقطعين"/>
    <protectedRange sqref="C3:G22" name="الشعب والبيانات"/>
  </protectedRanges>
  <mergeCells count="7">
    <mergeCell ref="Q2:S2"/>
    <mergeCell ref="T2:U2"/>
    <mergeCell ref="C24:D24"/>
    <mergeCell ref="F24:G24"/>
    <mergeCell ref="N45:O45"/>
    <mergeCell ref="P45:T45"/>
    <mergeCell ref="Q3:U4"/>
  </mergeCells>
  <conditionalFormatting sqref="H3:H22">
    <cfRule type="cellIs" dxfId="2" priority="8" operator="greaterThan">
      <formula>0.5</formula>
    </cfRule>
  </conditionalFormatting>
  <conditionalFormatting sqref="J3:J23">
    <cfRule type="cellIs" dxfId="1" priority="7" operator="lessThan">
      <formula>50</formula>
    </cfRule>
  </conditionalFormatting>
  <conditionalFormatting sqref="M3:M23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{181c8a60-d4d4-4c02-81c4-57a878777546}</x14:id>
        </ext>
      </extLst>
    </cfRule>
  </conditionalFormatting>
  <conditionalFormatting sqref="N3:N23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{3c45c4fe-c5bb-487b-9419-6a538f6e9b45}</x14:id>
        </ext>
      </extLst>
    </cfRule>
  </conditionalFormatting>
  <conditionalFormatting sqref="O3:O23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{033b3758-eaab-4c4f-9a2b-8788cb658e30}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57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81c8a60-d4d4-4c02-81c4-57a878777546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M3:M23</xm:sqref>
        </x14:conditionalFormatting>
        <x14:conditionalFormatting xmlns:xm="http://schemas.microsoft.com/office/excel/2006/main">
          <x14:cfRule type="dataBar" id="{3c45c4fe-c5bb-487b-9419-6a538f6e9b45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N3:N23</xm:sqref>
        </x14:conditionalFormatting>
        <x14:conditionalFormatting xmlns:xm="http://schemas.microsoft.com/office/excel/2006/main">
          <x14:cfRule type="dataBar" id="{033b3758-eaab-4c4f-9a2b-8788cb658e30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O3:O23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10">
    <tabColor rgb="FFFFFF00"/>
    <pageSetUpPr fitToPage="1"/>
  </sheetPr>
  <dimension ref="A1:U45"/>
  <sheetViews>
    <sheetView view="pageBreakPreview" zoomScale="60" zoomScalePageLayoutView="40" zoomScaleNormal="100" workbookViewId="0">
      <selection activeCell="T2" sqref="T2:U2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194</v>
      </c>
      <c r="C3" s="81">
        <v>1</v>
      </c>
      <c r="D3" s="82">
        <v>1</v>
      </c>
      <c r="E3" s="82">
        <v>1</v>
      </c>
      <c r="F3" s="82">
        <v>1</v>
      </c>
      <c r="G3" s="83">
        <v>1</v>
      </c>
      <c r="H3" s="84">
        <f>SUM(C3:G3)</f>
        <v>5</v>
      </c>
      <c r="I3" s="44">
        <v>1</v>
      </c>
      <c r="J3" s="45">
        <f>IFERROR(SUM(C3:F3)/H3*100,"")</f>
        <v>80</v>
      </c>
      <c r="K3" s="56"/>
      <c r="L3" s="8" t="str">
        <f>B3</f>
        <v>الثامن / 1</v>
      </c>
      <c r="M3" s="48">
        <f>IFERROR(((C3+D3)/H3),"")</f>
        <v>0.4</v>
      </c>
      <c r="N3" s="48">
        <f>IFERROR((E3/H3),"")</f>
        <v>0.2</v>
      </c>
      <c r="O3" s="48">
        <f>IFERROR(((F3+G3-I3)/H3),"")</f>
        <v>0.2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195</v>
      </c>
      <c r="C4" s="17"/>
      <c r="D4" s="18"/>
      <c r="E4" s="18"/>
      <c r="F4" s="18"/>
      <c r="G4" s="19"/>
      <c r="H4" s="85">
        <f>SUM(C4:G4)</f>
        <v>0</v>
      </c>
      <c r="I4" s="49">
        <v>0</v>
      </c>
      <c r="J4" s="50" t="str">
        <f t="shared" ref="J4:J22" si="0">IFERROR(SUM(C4:F4)/H4*100,"")</f>
        <v/>
      </c>
      <c r="K4" s="56"/>
      <c r="L4" s="8" t="str">
        <f>B4</f>
        <v>الثامن / 2</v>
      </c>
      <c r="M4" s="48" t="str">
        <f t="shared" ref="M4:M22" si="1">IFERROR(((C4+D4)/H4),"")</f>
        <v/>
      </c>
      <c r="N4" s="48" t="str">
        <f t="shared" ref="N4:N22" si="2">IFERROR((E4/H4),"")</f>
        <v/>
      </c>
      <c r="O4" s="48" t="str">
        <f t="shared" ref="O4:O22" si="3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196</v>
      </c>
      <c r="C5" s="17"/>
      <c r="D5" s="18"/>
      <c r="E5" s="18"/>
      <c r="F5" s="18"/>
      <c r="G5" s="19"/>
      <c r="H5" s="85">
        <f t="shared" ref="H5:H9" si="4">SUM(C5:G5)</f>
        <v>0</v>
      </c>
      <c r="I5" s="49">
        <v>0</v>
      </c>
      <c r="J5" s="50" t="str">
        <f t="shared" si="0"/>
        <v/>
      </c>
      <c r="K5" s="56"/>
      <c r="L5" s="8" t="str">
        <f t="shared" ref="L5:L9" si="5">B5</f>
        <v>الثامن / 3</v>
      </c>
      <c r="M5" s="48" t="str">
        <f t="shared" si="1"/>
        <v/>
      </c>
      <c r="N5" s="48" t="str">
        <f t="shared" si="2"/>
        <v/>
      </c>
      <c r="O5" s="48" t="str">
        <f t="shared" si="3"/>
        <v/>
      </c>
    </row>
    <row r="6" ht="24.95" customHeight="1" spans="1:15">
      <c r="A6" s="7"/>
      <c r="B6" s="8" t="s">
        <v>197</v>
      </c>
      <c r="C6" s="17"/>
      <c r="D6" s="18"/>
      <c r="E6" s="18"/>
      <c r="F6" s="18"/>
      <c r="G6" s="19"/>
      <c r="H6" s="85">
        <f t="shared" si="4"/>
        <v>0</v>
      </c>
      <c r="I6" s="49">
        <v>0</v>
      </c>
      <c r="J6" s="50" t="str">
        <f t="shared" si="0"/>
        <v/>
      </c>
      <c r="K6" s="56"/>
      <c r="L6" s="8" t="str">
        <f t="shared" si="5"/>
        <v>الثامن / 4</v>
      </c>
      <c r="M6" s="48" t="str">
        <f t="shared" si="1"/>
        <v/>
      </c>
      <c r="N6" s="48" t="str">
        <f t="shared" si="2"/>
        <v/>
      </c>
      <c r="O6" s="48" t="str">
        <f t="shared" si="3"/>
        <v/>
      </c>
    </row>
    <row r="7" ht="24.95" customHeight="1" spans="1:15">
      <c r="A7" s="7"/>
      <c r="B7" s="8" t="s">
        <v>198</v>
      </c>
      <c r="C7" s="17"/>
      <c r="D7" s="18"/>
      <c r="E7" s="18"/>
      <c r="F7" s="18"/>
      <c r="G7" s="19"/>
      <c r="H7" s="85">
        <f t="shared" si="4"/>
        <v>0</v>
      </c>
      <c r="I7" s="49">
        <v>0</v>
      </c>
      <c r="J7" s="50" t="str">
        <f t="shared" si="0"/>
        <v/>
      </c>
      <c r="K7" s="56"/>
      <c r="L7" s="8" t="str">
        <f t="shared" si="5"/>
        <v>الثامن / 5</v>
      </c>
      <c r="M7" s="48" t="str">
        <f t="shared" si="1"/>
        <v/>
      </c>
      <c r="N7" s="48" t="str">
        <f t="shared" si="2"/>
        <v/>
      </c>
      <c r="O7" s="48" t="str">
        <f t="shared" si="3"/>
        <v/>
      </c>
    </row>
    <row r="8" ht="24.95" customHeight="1" spans="1:15">
      <c r="A8" s="7"/>
      <c r="B8" s="8" t="s">
        <v>199</v>
      </c>
      <c r="C8" s="17"/>
      <c r="D8" s="18"/>
      <c r="E8" s="18"/>
      <c r="F8" s="18"/>
      <c r="G8" s="19"/>
      <c r="H8" s="85">
        <f t="shared" si="4"/>
        <v>0</v>
      </c>
      <c r="I8" s="49">
        <v>0</v>
      </c>
      <c r="J8" s="50" t="str">
        <f t="shared" si="0"/>
        <v/>
      </c>
      <c r="K8" s="56"/>
      <c r="L8" s="8" t="str">
        <f t="shared" si="5"/>
        <v>الثامن / 6</v>
      </c>
      <c r="M8" s="48" t="str">
        <f t="shared" si="1"/>
        <v/>
      </c>
      <c r="N8" s="48" t="str">
        <f t="shared" si="2"/>
        <v/>
      </c>
      <c r="O8" s="48" t="str">
        <f t="shared" si="3"/>
        <v/>
      </c>
    </row>
    <row r="9" ht="24.95" customHeight="1" spans="1:15">
      <c r="A9" s="7"/>
      <c r="B9" s="8" t="s">
        <v>200</v>
      </c>
      <c r="C9" s="17"/>
      <c r="D9" s="18"/>
      <c r="E9" s="18"/>
      <c r="F9" s="18"/>
      <c r="G9" s="19"/>
      <c r="H9" s="85">
        <f t="shared" si="4"/>
        <v>0</v>
      </c>
      <c r="I9" s="49">
        <v>0</v>
      </c>
      <c r="J9" s="50" t="str">
        <f t="shared" si="0"/>
        <v/>
      </c>
      <c r="K9" s="56"/>
      <c r="L9" s="8" t="str">
        <f t="shared" si="5"/>
        <v>الثامن / 7</v>
      </c>
      <c r="M9" s="48" t="str">
        <f t="shared" si="1"/>
        <v/>
      </c>
      <c r="N9" s="48" t="str">
        <f t="shared" si="2"/>
        <v/>
      </c>
      <c r="O9" s="48" t="str">
        <f t="shared" si="3"/>
        <v/>
      </c>
    </row>
    <row r="10" ht="24.95" customHeight="1" spans="1:15">
      <c r="A10" s="7"/>
      <c r="B10" s="8" t="s">
        <v>201</v>
      </c>
      <c r="C10" s="17"/>
      <c r="D10" s="18"/>
      <c r="E10" s="18"/>
      <c r="F10" s="18"/>
      <c r="G10" s="19"/>
      <c r="H10" s="85">
        <f t="shared" ref="H10:H22" si="6">SUM(C10:G10)</f>
        <v>0</v>
      </c>
      <c r="I10" s="49">
        <v>0</v>
      </c>
      <c r="J10" s="50" t="str">
        <f t="shared" si="0"/>
        <v/>
      </c>
      <c r="K10" s="56"/>
      <c r="L10" s="8" t="str">
        <f t="shared" ref="L10:L22" si="7">B10</f>
        <v>الثامن / 8</v>
      </c>
      <c r="M10" s="48" t="str">
        <f t="shared" si="1"/>
        <v/>
      </c>
      <c r="N10" s="48" t="str">
        <f t="shared" si="2"/>
        <v/>
      </c>
      <c r="O10" s="48" t="str">
        <f t="shared" si="3"/>
        <v/>
      </c>
    </row>
    <row r="11" ht="24.95" customHeight="1" spans="1:15">
      <c r="A11" s="7"/>
      <c r="B11" s="8" t="s">
        <v>202</v>
      </c>
      <c r="C11" s="17"/>
      <c r="D11" s="18"/>
      <c r="E11" s="18"/>
      <c r="F11" s="18"/>
      <c r="G11" s="19"/>
      <c r="H11" s="85">
        <f t="shared" si="6"/>
        <v>0</v>
      </c>
      <c r="I11" s="49">
        <v>0</v>
      </c>
      <c r="J11" s="50" t="str">
        <f t="shared" si="0"/>
        <v/>
      </c>
      <c r="K11" s="56"/>
      <c r="L11" s="8" t="str">
        <f t="shared" si="7"/>
        <v>الثامن / 9</v>
      </c>
      <c r="M11" s="48" t="str">
        <f t="shared" si="1"/>
        <v/>
      </c>
      <c r="N11" s="48" t="str">
        <f t="shared" si="2"/>
        <v/>
      </c>
      <c r="O11" s="48" t="str">
        <f t="shared" si="3"/>
        <v/>
      </c>
    </row>
    <row r="12" ht="24.95" customHeight="1" spans="1:15">
      <c r="A12" s="7"/>
      <c r="B12" s="8" t="s">
        <v>203</v>
      </c>
      <c r="C12" s="17"/>
      <c r="D12" s="18"/>
      <c r="E12" s="18"/>
      <c r="F12" s="18"/>
      <c r="G12" s="19"/>
      <c r="H12" s="85">
        <f t="shared" si="6"/>
        <v>0</v>
      </c>
      <c r="I12" s="49">
        <v>0</v>
      </c>
      <c r="J12" s="50" t="str">
        <f t="shared" si="0"/>
        <v/>
      </c>
      <c r="K12" s="56"/>
      <c r="L12" s="8" t="str">
        <f t="shared" si="7"/>
        <v>الثامن / 10</v>
      </c>
      <c r="M12" s="48" t="str">
        <f t="shared" si="1"/>
        <v/>
      </c>
      <c r="N12" s="48" t="str">
        <f t="shared" si="2"/>
        <v/>
      </c>
      <c r="O12" s="48" t="str">
        <f t="shared" si="3"/>
        <v/>
      </c>
    </row>
    <row r="13" ht="24.95" customHeight="1" spans="1:15">
      <c r="A13" s="7"/>
      <c r="B13" s="8" t="s">
        <v>204</v>
      </c>
      <c r="C13" s="17"/>
      <c r="D13" s="18"/>
      <c r="E13" s="18"/>
      <c r="F13" s="18"/>
      <c r="G13" s="19"/>
      <c r="H13" s="85">
        <f t="shared" si="6"/>
        <v>0</v>
      </c>
      <c r="I13" s="49">
        <v>0</v>
      </c>
      <c r="J13" s="50" t="str">
        <f t="shared" si="0"/>
        <v/>
      </c>
      <c r="K13" s="56"/>
      <c r="L13" s="8" t="str">
        <f t="shared" si="7"/>
        <v>الثامن / 11</v>
      </c>
      <c r="M13" s="48" t="str">
        <f t="shared" si="1"/>
        <v/>
      </c>
      <c r="N13" s="48" t="str">
        <f t="shared" si="2"/>
        <v/>
      </c>
      <c r="O13" s="48" t="str">
        <f t="shared" si="3"/>
        <v/>
      </c>
    </row>
    <row r="14" ht="24.95" customHeight="1" spans="1:15">
      <c r="A14" s="7"/>
      <c r="B14" s="8" t="s">
        <v>205</v>
      </c>
      <c r="C14" s="17"/>
      <c r="D14" s="18"/>
      <c r="E14" s="18"/>
      <c r="F14" s="18"/>
      <c r="G14" s="19"/>
      <c r="H14" s="85">
        <f t="shared" si="6"/>
        <v>0</v>
      </c>
      <c r="I14" s="49">
        <v>0</v>
      </c>
      <c r="J14" s="50" t="str">
        <f t="shared" si="0"/>
        <v/>
      </c>
      <c r="K14" s="56"/>
      <c r="L14" s="8" t="str">
        <f t="shared" si="7"/>
        <v>الثامن / 12</v>
      </c>
      <c r="M14" s="48" t="str">
        <f t="shared" si="1"/>
        <v/>
      </c>
      <c r="N14" s="48" t="str">
        <f t="shared" si="2"/>
        <v/>
      </c>
      <c r="O14" s="48" t="str">
        <f t="shared" si="3"/>
        <v/>
      </c>
    </row>
    <row r="15" ht="24.95" customHeight="1" spans="1:15">
      <c r="A15" s="7"/>
      <c r="B15" s="8" t="s">
        <v>206</v>
      </c>
      <c r="C15" s="17"/>
      <c r="D15" s="18"/>
      <c r="E15" s="18"/>
      <c r="F15" s="18"/>
      <c r="G15" s="19"/>
      <c r="H15" s="85">
        <f t="shared" si="6"/>
        <v>0</v>
      </c>
      <c r="I15" s="49">
        <v>0</v>
      </c>
      <c r="J15" s="50" t="str">
        <f t="shared" si="0"/>
        <v/>
      </c>
      <c r="K15" s="56"/>
      <c r="L15" s="8" t="str">
        <f t="shared" si="7"/>
        <v>الثامن / 13</v>
      </c>
      <c r="M15" s="48" t="str">
        <f t="shared" si="1"/>
        <v/>
      </c>
      <c r="N15" s="48" t="str">
        <f t="shared" si="2"/>
        <v/>
      </c>
      <c r="O15" s="48" t="str">
        <f t="shared" si="3"/>
        <v/>
      </c>
    </row>
    <row r="16" ht="24.95" customHeight="1" spans="1:15">
      <c r="A16" s="7"/>
      <c r="B16" s="8" t="s">
        <v>207</v>
      </c>
      <c r="C16" s="17"/>
      <c r="D16" s="18"/>
      <c r="E16" s="18"/>
      <c r="F16" s="18"/>
      <c r="G16" s="19"/>
      <c r="H16" s="85">
        <f t="shared" si="6"/>
        <v>0</v>
      </c>
      <c r="I16" s="49">
        <v>0</v>
      </c>
      <c r="J16" s="50" t="str">
        <f t="shared" si="0"/>
        <v/>
      </c>
      <c r="K16" s="56"/>
      <c r="L16" s="8" t="str">
        <f t="shared" si="7"/>
        <v>الثامن / 14</v>
      </c>
      <c r="M16" s="48" t="str">
        <f t="shared" si="1"/>
        <v/>
      </c>
      <c r="N16" s="48" t="str">
        <f t="shared" si="2"/>
        <v/>
      </c>
      <c r="O16" s="48" t="str">
        <f t="shared" si="3"/>
        <v/>
      </c>
    </row>
    <row r="17" ht="24.95" customHeight="1" spans="1:15">
      <c r="A17" s="7"/>
      <c r="B17" s="8" t="s">
        <v>208</v>
      </c>
      <c r="C17" s="17"/>
      <c r="D17" s="18"/>
      <c r="E17" s="18"/>
      <c r="F17" s="18"/>
      <c r="G17" s="19"/>
      <c r="H17" s="85">
        <f t="shared" si="6"/>
        <v>0</v>
      </c>
      <c r="I17" s="49">
        <v>0</v>
      </c>
      <c r="J17" s="50" t="str">
        <f t="shared" si="0"/>
        <v/>
      </c>
      <c r="K17" s="56"/>
      <c r="L17" s="8" t="str">
        <f t="shared" si="7"/>
        <v>الثامن / 15</v>
      </c>
      <c r="M17" s="48" t="str">
        <f t="shared" si="1"/>
        <v/>
      </c>
      <c r="N17" s="48" t="str">
        <f t="shared" si="2"/>
        <v/>
      </c>
      <c r="O17" s="48" t="str">
        <f t="shared" si="3"/>
        <v/>
      </c>
    </row>
    <row r="18" ht="24.95" customHeight="1" spans="1:15">
      <c r="A18" s="7"/>
      <c r="B18" s="8" t="s">
        <v>209</v>
      </c>
      <c r="C18" s="17"/>
      <c r="D18" s="18"/>
      <c r="E18" s="18"/>
      <c r="F18" s="18"/>
      <c r="G18" s="19"/>
      <c r="H18" s="85">
        <f t="shared" si="6"/>
        <v>0</v>
      </c>
      <c r="I18" s="49">
        <v>0</v>
      </c>
      <c r="J18" s="50" t="str">
        <f t="shared" si="0"/>
        <v/>
      </c>
      <c r="K18" s="56"/>
      <c r="L18" s="8" t="str">
        <f t="shared" si="7"/>
        <v>الثامن / 16</v>
      </c>
      <c r="M18" s="48" t="str">
        <f t="shared" si="1"/>
        <v/>
      </c>
      <c r="N18" s="48" t="str">
        <f t="shared" si="2"/>
        <v/>
      </c>
      <c r="O18" s="48" t="str">
        <f t="shared" si="3"/>
        <v/>
      </c>
    </row>
    <row r="19" ht="24.95" customHeight="1" spans="1:15">
      <c r="A19" s="7"/>
      <c r="B19" s="8" t="s">
        <v>210</v>
      </c>
      <c r="C19" s="17"/>
      <c r="D19" s="18"/>
      <c r="E19" s="18"/>
      <c r="F19" s="18"/>
      <c r="G19" s="19"/>
      <c r="H19" s="85">
        <f t="shared" si="6"/>
        <v>0</v>
      </c>
      <c r="I19" s="49">
        <v>0</v>
      </c>
      <c r="J19" s="50" t="str">
        <f t="shared" si="0"/>
        <v/>
      </c>
      <c r="K19" s="56"/>
      <c r="L19" s="8" t="str">
        <f t="shared" si="7"/>
        <v>الثامن / 17</v>
      </c>
      <c r="M19" s="48" t="str">
        <f t="shared" si="1"/>
        <v/>
      </c>
      <c r="N19" s="48" t="str">
        <f t="shared" si="2"/>
        <v/>
      </c>
      <c r="O19" s="48" t="str">
        <f t="shared" si="3"/>
        <v/>
      </c>
    </row>
    <row r="20" ht="24.95" customHeight="1" spans="1:15">
      <c r="A20" s="7"/>
      <c r="B20" s="8" t="s">
        <v>211</v>
      </c>
      <c r="C20" s="17"/>
      <c r="D20" s="18"/>
      <c r="E20" s="18"/>
      <c r="F20" s="18"/>
      <c r="G20" s="19"/>
      <c r="H20" s="85">
        <f t="shared" si="6"/>
        <v>0</v>
      </c>
      <c r="I20" s="49">
        <v>0</v>
      </c>
      <c r="J20" s="50" t="str">
        <f t="shared" si="0"/>
        <v/>
      </c>
      <c r="K20" s="56"/>
      <c r="L20" s="8" t="str">
        <f t="shared" si="7"/>
        <v>الثامن / 18</v>
      </c>
      <c r="M20" s="48" t="str">
        <f t="shared" si="1"/>
        <v/>
      </c>
      <c r="N20" s="48" t="str">
        <f t="shared" si="2"/>
        <v/>
      </c>
      <c r="O20" s="48" t="str">
        <f t="shared" si="3"/>
        <v/>
      </c>
    </row>
    <row r="21" ht="24.95" customHeight="1" spans="1:15">
      <c r="A21" s="7"/>
      <c r="B21" s="8" t="s">
        <v>212</v>
      </c>
      <c r="C21" s="17"/>
      <c r="D21" s="18"/>
      <c r="E21" s="18"/>
      <c r="F21" s="18"/>
      <c r="G21" s="19"/>
      <c r="H21" s="85">
        <f t="shared" si="6"/>
        <v>0</v>
      </c>
      <c r="I21" s="49">
        <v>0</v>
      </c>
      <c r="J21" s="50" t="str">
        <f t="shared" si="0"/>
        <v/>
      </c>
      <c r="K21" s="56"/>
      <c r="L21" s="8" t="str">
        <f t="shared" si="7"/>
        <v>الثامن / 19</v>
      </c>
      <c r="M21" s="48" t="str">
        <f t="shared" si="1"/>
        <v/>
      </c>
      <c r="N21" s="48" t="str">
        <f t="shared" si="2"/>
        <v/>
      </c>
      <c r="O21" s="48" t="str">
        <f t="shared" si="3"/>
        <v/>
      </c>
    </row>
    <row r="22" ht="24.95" customHeight="1" spans="1:15">
      <c r="A22" s="7"/>
      <c r="B22" s="20" t="s">
        <v>213</v>
      </c>
      <c r="C22" s="86">
        <v>1</v>
      </c>
      <c r="D22" s="87">
        <v>1</v>
      </c>
      <c r="E22" s="87">
        <v>1</v>
      </c>
      <c r="F22" s="87">
        <v>1</v>
      </c>
      <c r="G22" s="88">
        <v>1</v>
      </c>
      <c r="H22" s="89">
        <f t="shared" si="6"/>
        <v>5</v>
      </c>
      <c r="I22" s="53">
        <v>1</v>
      </c>
      <c r="J22" s="100">
        <f t="shared" si="0"/>
        <v>80</v>
      </c>
      <c r="K22" s="56"/>
      <c r="L22" s="20" t="str">
        <f t="shared" si="7"/>
        <v>الثامن / 20</v>
      </c>
      <c r="M22" s="48">
        <f t="shared" si="1"/>
        <v>0.4</v>
      </c>
      <c r="N22" s="48">
        <f t="shared" si="2"/>
        <v>0.2</v>
      </c>
      <c r="O22" s="48">
        <f t="shared" si="3"/>
        <v>0.2</v>
      </c>
    </row>
    <row r="23" ht="30" customHeight="1" spans="1:15">
      <c r="A23" s="7"/>
      <c r="B23" s="25" t="s">
        <v>37</v>
      </c>
      <c r="C23" s="90">
        <f t="shared" ref="C23:I23" si="8">SUM(C3:C22)</f>
        <v>2</v>
      </c>
      <c r="D23" s="91">
        <f t="shared" si="8"/>
        <v>2</v>
      </c>
      <c r="E23" s="92">
        <f t="shared" si="8"/>
        <v>2</v>
      </c>
      <c r="F23" s="93">
        <f t="shared" si="8"/>
        <v>2</v>
      </c>
      <c r="G23" s="94">
        <f t="shared" si="8"/>
        <v>2</v>
      </c>
      <c r="H23" s="95">
        <f t="shared" si="8"/>
        <v>10</v>
      </c>
      <c r="I23" s="95">
        <f t="shared" si="8"/>
        <v>2</v>
      </c>
      <c r="J23" s="101">
        <f>SUM(C23:F23)/H23*100</f>
        <v>80</v>
      </c>
      <c r="K23" s="56"/>
      <c r="L23" s="25" t="s">
        <v>37</v>
      </c>
      <c r="M23" s="58">
        <f>(C23+D23)/H23</f>
        <v>0.4</v>
      </c>
      <c r="N23" s="58">
        <f>E23/H23</f>
        <v>0.2</v>
      </c>
      <c r="O23" s="58">
        <f>((F23+G23-I23)/H23)</f>
        <v>0.2</v>
      </c>
    </row>
    <row r="24" ht="30" customHeight="1" spans="1:15">
      <c r="A24" s="7"/>
      <c r="B24" s="32" t="s">
        <v>87</v>
      </c>
      <c r="C24" s="96">
        <f>D23+C23</f>
        <v>4</v>
      </c>
      <c r="D24" s="97"/>
      <c r="E24" s="35">
        <f>E23</f>
        <v>2</v>
      </c>
      <c r="F24" s="96">
        <f>G23+F23</f>
        <v>4</v>
      </c>
      <c r="G24" s="97"/>
      <c r="H24" s="36"/>
      <c r="I24" s="36"/>
      <c r="J24" s="59"/>
      <c r="K24" s="56"/>
      <c r="L24" s="32"/>
      <c r="M24" s="60"/>
      <c r="N24" s="60"/>
      <c r="O24" s="61"/>
    </row>
    <row r="45" ht="30" customHeight="1" spans="14:20">
      <c r="N45" s="62" t="s">
        <v>88</v>
      </c>
      <c r="O45" s="63"/>
      <c r="P45" s="63" t="str">
        <f>'التحليل العام للنتائج'!J3</f>
        <v>مدرسة معاذ بن جبل للتعليم الأساسي (5-12)</v>
      </c>
      <c r="Q45" s="63"/>
      <c r="R45" s="63"/>
      <c r="S45" s="63"/>
      <c r="T45" s="75"/>
    </row>
  </sheetData>
  <sheetProtection algorithmName="SHA-512" hashValue="lpc2nL98W0zx291cxYtqcS9OAG8E5d7/LA6DrtIdpAD5bZxW6Kzzuc56mhuEq9j4NeteKwPnQ0S+WjphygdTxw==" saltValue="5iyO/PgU+fid5FEf20b5QA==" spinCount="100000" sheet="1" objects="1" scenarios="1"/>
  <protectedRanges>
    <protectedRange sqref="I3:I22" name="عدد المنقطعين"/>
    <protectedRange sqref="C3:G22" name="الشعب والبيانات"/>
  </protectedRanges>
  <mergeCells count="7">
    <mergeCell ref="Q2:S2"/>
    <mergeCell ref="T2:U2"/>
    <mergeCell ref="C24:D24"/>
    <mergeCell ref="F24:G24"/>
    <mergeCell ref="N45:O45"/>
    <mergeCell ref="P45:T45"/>
    <mergeCell ref="Q3:U4"/>
  </mergeCells>
  <conditionalFormatting sqref="H3:H22">
    <cfRule type="cellIs" dxfId="2" priority="7" operator="greaterThan">
      <formula>0.5</formula>
    </cfRule>
  </conditionalFormatting>
  <conditionalFormatting sqref="J3:J23">
    <cfRule type="cellIs" dxfId="1" priority="11" operator="lessThan">
      <formula>50</formula>
    </cfRule>
  </conditionalFormatting>
  <conditionalFormatting sqref="M3:M23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{0d1af726-2e4d-4ca5-95d6-db833efb38cd}</x14:id>
        </ext>
      </extLst>
    </cfRule>
  </conditionalFormatting>
  <conditionalFormatting sqref="N3:N23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{1333ce4a-58b4-4afb-b982-24c16d387299}</x14:id>
        </ext>
      </extLst>
    </cfRule>
  </conditionalFormatting>
  <conditionalFormatting sqref="O3:O23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{9224c396-3240-49fa-8a92-954fbb8689b4}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57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d1af726-2e4d-4ca5-95d6-db833efb38cd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M3:M23</xm:sqref>
        </x14:conditionalFormatting>
        <x14:conditionalFormatting xmlns:xm="http://schemas.microsoft.com/office/excel/2006/main">
          <x14:cfRule type="dataBar" id="{1333ce4a-58b4-4afb-b982-24c16d387299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N3:N23</xm:sqref>
        </x14:conditionalFormatting>
        <x14:conditionalFormatting xmlns:xm="http://schemas.microsoft.com/office/excel/2006/main">
          <x14:cfRule type="dataBar" id="{9224c396-3240-49fa-8a92-954fbb8689b4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O3:O23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11">
    <tabColor rgb="FFFFFF00"/>
    <pageSetUpPr fitToPage="1"/>
  </sheetPr>
  <dimension ref="A1:U45"/>
  <sheetViews>
    <sheetView view="pageBreakPreview" zoomScale="60" zoomScalePageLayoutView="40" zoomScaleNormal="100" workbookViewId="0">
      <selection activeCell="P45" sqref="P45:T45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214</v>
      </c>
      <c r="C3" s="81">
        <v>1</v>
      </c>
      <c r="D3" s="82">
        <v>1</v>
      </c>
      <c r="E3" s="82">
        <v>1</v>
      </c>
      <c r="F3" s="82">
        <v>1</v>
      </c>
      <c r="G3" s="83">
        <v>1</v>
      </c>
      <c r="H3" s="84">
        <f>SUM(C3:G3)</f>
        <v>5</v>
      </c>
      <c r="I3" s="44">
        <v>0</v>
      </c>
      <c r="J3" s="45">
        <f>IFERROR(SUM(C3:F3)/H3*100,"")</f>
        <v>80</v>
      </c>
      <c r="K3" s="56"/>
      <c r="L3" s="8" t="str">
        <f>B3</f>
        <v>التاسع / 1</v>
      </c>
      <c r="M3" s="48">
        <f>IFERROR(((C3+D3)/H3),"")</f>
        <v>0.4</v>
      </c>
      <c r="N3" s="48">
        <f>IFERROR((E3/H3),"")</f>
        <v>0.2</v>
      </c>
      <c r="O3" s="48">
        <f>IFERROR(((F3+G3-I3)/H3),"")</f>
        <v>0.4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215</v>
      </c>
      <c r="C4" s="17"/>
      <c r="D4" s="18"/>
      <c r="E4" s="18"/>
      <c r="F4" s="18"/>
      <c r="G4" s="19"/>
      <c r="H4" s="85">
        <f>SUM(C4:G4)</f>
        <v>0</v>
      </c>
      <c r="I4" s="49">
        <v>0</v>
      </c>
      <c r="J4" s="50" t="str">
        <f t="shared" ref="J4:J22" si="0">IFERROR(SUM(C4:F4)/H4*100,"")</f>
        <v/>
      </c>
      <c r="K4" s="56"/>
      <c r="L4" s="8" t="str">
        <f>B4</f>
        <v>التاسع / 2</v>
      </c>
      <c r="M4" s="48" t="str">
        <f t="shared" ref="M4:M22" si="1">IFERROR(((C4+D4)/H4),"")</f>
        <v/>
      </c>
      <c r="N4" s="48" t="str">
        <f t="shared" ref="N4:N22" si="2">IFERROR((E4/H4),"")</f>
        <v/>
      </c>
      <c r="O4" s="48" t="str">
        <f t="shared" ref="O4:O22" si="3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216</v>
      </c>
      <c r="C5" s="17"/>
      <c r="D5" s="18"/>
      <c r="E5" s="18"/>
      <c r="F5" s="18"/>
      <c r="G5" s="19"/>
      <c r="H5" s="85">
        <f t="shared" ref="H5:H9" si="4">SUM(C5:G5)</f>
        <v>0</v>
      </c>
      <c r="I5" s="49">
        <v>0</v>
      </c>
      <c r="J5" s="50" t="str">
        <f t="shared" si="0"/>
        <v/>
      </c>
      <c r="K5" s="56"/>
      <c r="L5" s="8" t="str">
        <f t="shared" ref="L5:L9" si="5">B5</f>
        <v>التاسع / 3</v>
      </c>
      <c r="M5" s="48" t="str">
        <f t="shared" si="1"/>
        <v/>
      </c>
      <c r="N5" s="48" t="str">
        <f t="shared" si="2"/>
        <v/>
      </c>
      <c r="O5" s="48" t="str">
        <f t="shared" si="3"/>
        <v/>
      </c>
    </row>
    <row r="6" ht="24.95" customHeight="1" spans="1:15">
      <c r="A6" s="7"/>
      <c r="B6" s="8" t="s">
        <v>217</v>
      </c>
      <c r="C6" s="17"/>
      <c r="D6" s="18"/>
      <c r="E6" s="18"/>
      <c r="F6" s="18"/>
      <c r="G6" s="19"/>
      <c r="H6" s="85">
        <f t="shared" si="4"/>
        <v>0</v>
      </c>
      <c r="I6" s="49">
        <v>0</v>
      </c>
      <c r="J6" s="50" t="str">
        <f t="shared" si="0"/>
        <v/>
      </c>
      <c r="K6" s="56"/>
      <c r="L6" s="8" t="str">
        <f t="shared" si="5"/>
        <v>التاسع / 4</v>
      </c>
      <c r="M6" s="48" t="str">
        <f t="shared" si="1"/>
        <v/>
      </c>
      <c r="N6" s="48" t="str">
        <f t="shared" si="2"/>
        <v/>
      </c>
      <c r="O6" s="48" t="str">
        <f t="shared" si="3"/>
        <v/>
      </c>
    </row>
    <row r="7" ht="24.95" customHeight="1" spans="1:15">
      <c r="A7" s="7"/>
      <c r="B7" s="8" t="s">
        <v>218</v>
      </c>
      <c r="C7" s="17"/>
      <c r="D7" s="18"/>
      <c r="E7" s="18"/>
      <c r="F7" s="18"/>
      <c r="G7" s="19"/>
      <c r="H7" s="85">
        <f t="shared" si="4"/>
        <v>0</v>
      </c>
      <c r="I7" s="49">
        <v>0</v>
      </c>
      <c r="J7" s="50" t="str">
        <f t="shared" si="0"/>
        <v/>
      </c>
      <c r="K7" s="56"/>
      <c r="L7" s="8" t="str">
        <f t="shared" si="5"/>
        <v>التاسع / 5</v>
      </c>
      <c r="M7" s="48" t="str">
        <f t="shared" si="1"/>
        <v/>
      </c>
      <c r="N7" s="48" t="str">
        <f t="shared" si="2"/>
        <v/>
      </c>
      <c r="O7" s="48" t="str">
        <f t="shared" si="3"/>
        <v/>
      </c>
    </row>
    <row r="8" ht="24.95" customHeight="1" spans="1:15">
      <c r="A8" s="7"/>
      <c r="B8" s="8" t="s">
        <v>219</v>
      </c>
      <c r="C8" s="17"/>
      <c r="D8" s="18"/>
      <c r="E8" s="18"/>
      <c r="F8" s="18"/>
      <c r="G8" s="19"/>
      <c r="H8" s="85">
        <f t="shared" si="4"/>
        <v>0</v>
      </c>
      <c r="I8" s="49">
        <v>0</v>
      </c>
      <c r="J8" s="50" t="str">
        <f t="shared" si="0"/>
        <v/>
      </c>
      <c r="K8" s="56"/>
      <c r="L8" s="8" t="str">
        <f t="shared" si="5"/>
        <v>التاسع / 6</v>
      </c>
      <c r="M8" s="48" t="str">
        <f t="shared" si="1"/>
        <v/>
      </c>
      <c r="N8" s="48" t="str">
        <f t="shared" si="2"/>
        <v/>
      </c>
      <c r="O8" s="48" t="str">
        <f t="shared" si="3"/>
        <v/>
      </c>
    </row>
    <row r="9" ht="24.95" customHeight="1" spans="1:15">
      <c r="A9" s="7"/>
      <c r="B9" s="8" t="s">
        <v>220</v>
      </c>
      <c r="C9" s="17"/>
      <c r="D9" s="18"/>
      <c r="E9" s="18"/>
      <c r="F9" s="18"/>
      <c r="G9" s="19"/>
      <c r="H9" s="85">
        <f t="shared" si="4"/>
        <v>0</v>
      </c>
      <c r="I9" s="49">
        <v>0</v>
      </c>
      <c r="J9" s="50" t="str">
        <f t="shared" si="0"/>
        <v/>
      </c>
      <c r="K9" s="56"/>
      <c r="L9" s="8" t="str">
        <f t="shared" si="5"/>
        <v>التاسع / 7</v>
      </c>
      <c r="M9" s="48" t="str">
        <f t="shared" si="1"/>
        <v/>
      </c>
      <c r="N9" s="48" t="str">
        <f t="shared" si="2"/>
        <v/>
      </c>
      <c r="O9" s="48" t="str">
        <f t="shared" si="3"/>
        <v/>
      </c>
    </row>
    <row r="10" ht="24.95" customHeight="1" spans="1:15">
      <c r="A10" s="7"/>
      <c r="B10" s="8" t="s">
        <v>221</v>
      </c>
      <c r="C10" s="17"/>
      <c r="D10" s="18"/>
      <c r="E10" s="18"/>
      <c r="F10" s="18"/>
      <c r="G10" s="19"/>
      <c r="H10" s="85">
        <f t="shared" ref="H10:H22" si="6">SUM(C10:G10)</f>
        <v>0</v>
      </c>
      <c r="I10" s="49">
        <v>0</v>
      </c>
      <c r="J10" s="50" t="str">
        <f t="shared" si="0"/>
        <v/>
      </c>
      <c r="K10" s="56"/>
      <c r="L10" s="8" t="str">
        <f t="shared" ref="L10:L22" si="7">B10</f>
        <v>التاسع / 8</v>
      </c>
      <c r="M10" s="48" t="str">
        <f t="shared" si="1"/>
        <v/>
      </c>
      <c r="N10" s="48" t="str">
        <f t="shared" si="2"/>
        <v/>
      </c>
      <c r="O10" s="48" t="str">
        <f t="shared" si="3"/>
        <v/>
      </c>
    </row>
    <row r="11" ht="24.95" customHeight="1" spans="1:15">
      <c r="A11" s="7"/>
      <c r="B11" s="8" t="s">
        <v>222</v>
      </c>
      <c r="C11" s="17"/>
      <c r="D11" s="18"/>
      <c r="E11" s="18"/>
      <c r="F11" s="18"/>
      <c r="G11" s="19"/>
      <c r="H11" s="85">
        <f t="shared" si="6"/>
        <v>0</v>
      </c>
      <c r="I11" s="49">
        <v>0</v>
      </c>
      <c r="J11" s="50" t="str">
        <f t="shared" si="0"/>
        <v/>
      </c>
      <c r="K11" s="56"/>
      <c r="L11" s="8" t="str">
        <f t="shared" si="7"/>
        <v>التاسع / 9</v>
      </c>
      <c r="M11" s="48" t="str">
        <f t="shared" si="1"/>
        <v/>
      </c>
      <c r="N11" s="48" t="str">
        <f t="shared" si="2"/>
        <v/>
      </c>
      <c r="O11" s="48" t="str">
        <f t="shared" si="3"/>
        <v/>
      </c>
    </row>
    <row r="12" ht="24.95" customHeight="1" spans="1:15">
      <c r="A12" s="7"/>
      <c r="B12" s="8" t="s">
        <v>223</v>
      </c>
      <c r="C12" s="17"/>
      <c r="D12" s="18"/>
      <c r="E12" s="18"/>
      <c r="F12" s="18"/>
      <c r="G12" s="19"/>
      <c r="H12" s="85">
        <f t="shared" si="6"/>
        <v>0</v>
      </c>
      <c r="I12" s="49">
        <v>0</v>
      </c>
      <c r="J12" s="50" t="str">
        <f t="shared" si="0"/>
        <v/>
      </c>
      <c r="K12" s="56"/>
      <c r="L12" s="8" t="str">
        <f t="shared" si="7"/>
        <v>التاسع / 10</v>
      </c>
      <c r="M12" s="48" t="str">
        <f t="shared" si="1"/>
        <v/>
      </c>
      <c r="N12" s="48" t="str">
        <f t="shared" si="2"/>
        <v/>
      </c>
      <c r="O12" s="48" t="str">
        <f t="shared" si="3"/>
        <v/>
      </c>
    </row>
    <row r="13" ht="24.95" customHeight="1" spans="1:15">
      <c r="A13" s="7"/>
      <c r="B13" s="8" t="s">
        <v>224</v>
      </c>
      <c r="C13" s="17"/>
      <c r="D13" s="18"/>
      <c r="E13" s="18"/>
      <c r="F13" s="18"/>
      <c r="G13" s="19"/>
      <c r="H13" s="85">
        <f t="shared" si="6"/>
        <v>0</v>
      </c>
      <c r="I13" s="49">
        <v>0</v>
      </c>
      <c r="J13" s="50" t="str">
        <f t="shared" si="0"/>
        <v/>
      </c>
      <c r="K13" s="56"/>
      <c r="L13" s="8" t="str">
        <f t="shared" si="7"/>
        <v>التاسع / 11</v>
      </c>
      <c r="M13" s="48" t="str">
        <f t="shared" si="1"/>
        <v/>
      </c>
      <c r="N13" s="48" t="str">
        <f t="shared" si="2"/>
        <v/>
      </c>
      <c r="O13" s="48" t="str">
        <f t="shared" si="3"/>
        <v/>
      </c>
    </row>
    <row r="14" ht="24.95" customHeight="1" spans="1:15">
      <c r="A14" s="7"/>
      <c r="B14" s="8" t="s">
        <v>225</v>
      </c>
      <c r="C14" s="17"/>
      <c r="D14" s="18"/>
      <c r="E14" s="18"/>
      <c r="F14" s="18"/>
      <c r="G14" s="19"/>
      <c r="H14" s="85">
        <f t="shared" si="6"/>
        <v>0</v>
      </c>
      <c r="I14" s="49">
        <v>0</v>
      </c>
      <c r="J14" s="50" t="str">
        <f t="shared" si="0"/>
        <v/>
      </c>
      <c r="K14" s="56"/>
      <c r="L14" s="8" t="str">
        <f t="shared" si="7"/>
        <v>التاسع / 12</v>
      </c>
      <c r="M14" s="48" t="str">
        <f t="shared" si="1"/>
        <v/>
      </c>
      <c r="N14" s="48" t="str">
        <f t="shared" si="2"/>
        <v/>
      </c>
      <c r="O14" s="48" t="str">
        <f t="shared" si="3"/>
        <v/>
      </c>
    </row>
    <row r="15" ht="24.95" customHeight="1" spans="1:15">
      <c r="A15" s="7"/>
      <c r="B15" s="8" t="s">
        <v>226</v>
      </c>
      <c r="C15" s="17"/>
      <c r="D15" s="18"/>
      <c r="E15" s="18"/>
      <c r="F15" s="18"/>
      <c r="G15" s="19"/>
      <c r="H15" s="85">
        <f t="shared" si="6"/>
        <v>0</v>
      </c>
      <c r="I15" s="49">
        <v>0</v>
      </c>
      <c r="J15" s="50" t="str">
        <f t="shared" si="0"/>
        <v/>
      </c>
      <c r="K15" s="56"/>
      <c r="L15" s="8" t="str">
        <f t="shared" si="7"/>
        <v>التاسع / 13</v>
      </c>
      <c r="M15" s="48" t="str">
        <f t="shared" si="1"/>
        <v/>
      </c>
      <c r="N15" s="48" t="str">
        <f t="shared" si="2"/>
        <v/>
      </c>
      <c r="O15" s="48" t="str">
        <f t="shared" si="3"/>
        <v/>
      </c>
    </row>
    <row r="16" ht="24.95" customHeight="1" spans="1:15">
      <c r="A16" s="7"/>
      <c r="B16" s="8" t="s">
        <v>227</v>
      </c>
      <c r="C16" s="17"/>
      <c r="D16" s="18"/>
      <c r="E16" s="18"/>
      <c r="F16" s="18"/>
      <c r="G16" s="19"/>
      <c r="H16" s="85">
        <f t="shared" si="6"/>
        <v>0</v>
      </c>
      <c r="I16" s="49">
        <v>0</v>
      </c>
      <c r="J16" s="50" t="str">
        <f t="shared" si="0"/>
        <v/>
      </c>
      <c r="K16" s="56"/>
      <c r="L16" s="8" t="str">
        <f t="shared" si="7"/>
        <v>التاسع / 14</v>
      </c>
      <c r="M16" s="48" t="str">
        <f t="shared" si="1"/>
        <v/>
      </c>
      <c r="N16" s="48" t="str">
        <f t="shared" si="2"/>
        <v/>
      </c>
      <c r="O16" s="48" t="str">
        <f t="shared" si="3"/>
        <v/>
      </c>
    </row>
    <row r="17" ht="24.95" customHeight="1" spans="1:15">
      <c r="A17" s="7"/>
      <c r="B17" s="8" t="s">
        <v>228</v>
      </c>
      <c r="C17" s="17"/>
      <c r="D17" s="18"/>
      <c r="E17" s="18"/>
      <c r="F17" s="18"/>
      <c r="G17" s="19"/>
      <c r="H17" s="85">
        <f t="shared" si="6"/>
        <v>0</v>
      </c>
      <c r="I17" s="49">
        <v>0</v>
      </c>
      <c r="J17" s="50" t="str">
        <f t="shared" si="0"/>
        <v/>
      </c>
      <c r="K17" s="56"/>
      <c r="L17" s="8" t="str">
        <f t="shared" si="7"/>
        <v>التاسع / 15</v>
      </c>
      <c r="M17" s="48" t="str">
        <f t="shared" si="1"/>
        <v/>
      </c>
      <c r="N17" s="48" t="str">
        <f t="shared" si="2"/>
        <v/>
      </c>
      <c r="O17" s="48" t="str">
        <f t="shared" si="3"/>
        <v/>
      </c>
    </row>
    <row r="18" ht="24.95" customHeight="1" spans="1:15">
      <c r="A18" s="7"/>
      <c r="B18" s="8" t="s">
        <v>229</v>
      </c>
      <c r="C18" s="17"/>
      <c r="D18" s="18"/>
      <c r="E18" s="18"/>
      <c r="F18" s="18"/>
      <c r="G18" s="19"/>
      <c r="H18" s="85">
        <f t="shared" si="6"/>
        <v>0</v>
      </c>
      <c r="I18" s="49">
        <v>0</v>
      </c>
      <c r="J18" s="50" t="str">
        <f t="shared" si="0"/>
        <v/>
      </c>
      <c r="K18" s="56"/>
      <c r="L18" s="8" t="str">
        <f t="shared" si="7"/>
        <v>التاسع / 16</v>
      </c>
      <c r="M18" s="48" t="str">
        <f t="shared" si="1"/>
        <v/>
      </c>
      <c r="N18" s="48" t="str">
        <f t="shared" si="2"/>
        <v/>
      </c>
      <c r="O18" s="48" t="str">
        <f t="shared" si="3"/>
        <v/>
      </c>
    </row>
    <row r="19" ht="24.95" customHeight="1" spans="1:15">
      <c r="A19" s="7"/>
      <c r="B19" s="8" t="s">
        <v>230</v>
      </c>
      <c r="C19" s="17"/>
      <c r="D19" s="18"/>
      <c r="E19" s="18"/>
      <c r="F19" s="18"/>
      <c r="G19" s="19"/>
      <c r="H19" s="85">
        <f t="shared" si="6"/>
        <v>0</v>
      </c>
      <c r="I19" s="49">
        <v>0</v>
      </c>
      <c r="J19" s="50" t="str">
        <f t="shared" si="0"/>
        <v/>
      </c>
      <c r="K19" s="56"/>
      <c r="L19" s="8" t="str">
        <f t="shared" si="7"/>
        <v>التاسع / 17</v>
      </c>
      <c r="M19" s="48" t="str">
        <f t="shared" si="1"/>
        <v/>
      </c>
      <c r="N19" s="48" t="str">
        <f t="shared" si="2"/>
        <v/>
      </c>
      <c r="O19" s="48" t="str">
        <f t="shared" si="3"/>
        <v/>
      </c>
    </row>
    <row r="20" ht="24.95" customHeight="1" spans="1:15">
      <c r="A20" s="7"/>
      <c r="B20" s="8" t="s">
        <v>231</v>
      </c>
      <c r="C20" s="17"/>
      <c r="D20" s="18"/>
      <c r="E20" s="18"/>
      <c r="F20" s="18"/>
      <c r="G20" s="19"/>
      <c r="H20" s="85">
        <f t="shared" si="6"/>
        <v>0</v>
      </c>
      <c r="I20" s="49">
        <v>0</v>
      </c>
      <c r="J20" s="50" t="str">
        <f t="shared" si="0"/>
        <v/>
      </c>
      <c r="K20" s="56"/>
      <c r="L20" s="8" t="str">
        <f t="shared" si="7"/>
        <v>التاسع / 18</v>
      </c>
      <c r="M20" s="48" t="str">
        <f t="shared" si="1"/>
        <v/>
      </c>
      <c r="N20" s="48" t="str">
        <f t="shared" si="2"/>
        <v/>
      </c>
      <c r="O20" s="48" t="str">
        <f t="shared" si="3"/>
        <v/>
      </c>
    </row>
    <row r="21" ht="24.95" customHeight="1" spans="1:15">
      <c r="A21" s="7"/>
      <c r="B21" s="8" t="s">
        <v>232</v>
      </c>
      <c r="C21" s="17"/>
      <c r="D21" s="18"/>
      <c r="E21" s="18"/>
      <c r="F21" s="18"/>
      <c r="G21" s="19"/>
      <c r="H21" s="85">
        <f t="shared" si="6"/>
        <v>0</v>
      </c>
      <c r="I21" s="49">
        <v>0</v>
      </c>
      <c r="J21" s="50" t="str">
        <f t="shared" si="0"/>
        <v/>
      </c>
      <c r="K21" s="56"/>
      <c r="L21" s="8" t="str">
        <f t="shared" si="7"/>
        <v>التاسع / 19</v>
      </c>
      <c r="M21" s="48" t="str">
        <f t="shared" si="1"/>
        <v/>
      </c>
      <c r="N21" s="48" t="str">
        <f t="shared" si="2"/>
        <v/>
      </c>
      <c r="O21" s="48" t="str">
        <f t="shared" si="3"/>
        <v/>
      </c>
    </row>
    <row r="22" ht="24.95" customHeight="1" spans="1:15">
      <c r="A22" s="7"/>
      <c r="B22" s="20" t="s">
        <v>233</v>
      </c>
      <c r="C22" s="86">
        <v>1</v>
      </c>
      <c r="D22" s="87">
        <v>1</v>
      </c>
      <c r="E22" s="87">
        <v>1</v>
      </c>
      <c r="F22" s="87">
        <v>1</v>
      </c>
      <c r="G22" s="88">
        <v>1</v>
      </c>
      <c r="H22" s="89">
        <f t="shared" si="6"/>
        <v>5</v>
      </c>
      <c r="I22" s="53">
        <v>0</v>
      </c>
      <c r="J22" s="100">
        <f t="shared" si="0"/>
        <v>80</v>
      </c>
      <c r="K22" s="56"/>
      <c r="L22" s="20" t="str">
        <f t="shared" si="7"/>
        <v>التاسع / 20</v>
      </c>
      <c r="M22" s="48">
        <f t="shared" si="1"/>
        <v>0.4</v>
      </c>
      <c r="N22" s="48">
        <f t="shared" si="2"/>
        <v>0.2</v>
      </c>
      <c r="O22" s="48">
        <f t="shared" si="3"/>
        <v>0.4</v>
      </c>
    </row>
    <row r="23" ht="30" customHeight="1" spans="1:15">
      <c r="A23" s="7"/>
      <c r="B23" s="25" t="s">
        <v>37</v>
      </c>
      <c r="C23" s="90">
        <f t="shared" ref="C23:I23" si="8">SUM(C3:C22)</f>
        <v>2</v>
      </c>
      <c r="D23" s="91">
        <f t="shared" si="8"/>
        <v>2</v>
      </c>
      <c r="E23" s="92">
        <f t="shared" si="8"/>
        <v>2</v>
      </c>
      <c r="F23" s="93">
        <f t="shared" si="8"/>
        <v>2</v>
      </c>
      <c r="G23" s="94">
        <f t="shared" si="8"/>
        <v>2</v>
      </c>
      <c r="H23" s="95">
        <f t="shared" si="8"/>
        <v>10</v>
      </c>
      <c r="I23" s="95">
        <f t="shared" si="8"/>
        <v>0</v>
      </c>
      <c r="J23" s="101">
        <f>SUM(C23:F23)/H23*100</f>
        <v>80</v>
      </c>
      <c r="K23" s="56"/>
      <c r="L23" s="25" t="s">
        <v>37</v>
      </c>
      <c r="M23" s="58">
        <f>(C23+D23)/H23</f>
        <v>0.4</v>
      </c>
      <c r="N23" s="58">
        <f>E23/H23</f>
        <v>0.2</v>
      </c>
      <c r="O23" s="58">
        <f>((F23+G23-I23)/H23)</f>
        <v>0.4</v>
      </c>
    </row>
    <row r="24" ht="30" customHeight="1" spans="1:15">
      <c r="A24" s="7"/>
      <c r="B24" s="32" t="s">
        <v>87</v>
      </c>
      <c r="C24" s="96">
        <f>D23+C23</f>
        <v>4</v>
      </c>
      <c r="D24" s="97"/>
      <c r="E24" s="35">
        <f>E23</f>
        <v>2</v>
      </c>
      <c r="F24" s="96">
        <f>G23+F23</f>
        <v>4</v>
      </c>
      <c r="G24" s="97"/>
      <c r="H24" s="36"/>
      <c r="I24" s="36"/>
      <c r="J24" s="59"/>
      <c r="K24" s="56"/>
      <c r="L24" s="32"/>
      <c r="M24" s="60"/>
      <c r="N24" s="60"/>
      <c r="O24" s="61"/>
    </row>
    <row r="45" ht="30" customHeight="1" spans="14:20">
      <c r="N45" s="62" t="s">
        <v>88</v>
      </c>
      <c r="O45" s="63"/>
      <c r="P45" s="63" t="str">
        <f>'التحليل العام للنتائج'!J3</f>
        <v>مدرسة معاذ بن جبل للتعليم الأساسي (5-12)</v>
      </c>
      <c r="Q45" s="63"/>
      <c r="R45" s="63"/>
      <c r="S45" s="63"/>
      <c r="T45" s="75"/>
    </row>
  </sheetData>
  <sheetProtection algorithmName="SHA-512" hashValue="5OhCEP5lGlbWbqTTiqFBF2bSEutgP2CMcGlwhriwwF9fxJ3k7nrv/SVSqdnIffeShA0740LQJzSTc8CjmjqnjQ==" saltValue="G6o0UbXvJEMDVKoGtdAX9g==" spinCount="100000" sheet="1" objects="1" scenarios="1"/>
  <protectedRanges>
    <protectedRange sqref="I3:I22" name="عدد المنقطعين"/>
    <protectedRange sqref="C3:G22" name="الشعب والبيانات"/>
  </protectedRanges>
  <mergeCells count="7">
    <mergeCell ref="Q2:S2"/>
    <mergeCell ref="T2:U2"/>
    <mergeCell ref="C24:D24"/>
    <mergeCell ref="F24:G24"/>
    <mergeCell ref="N45:O45"/>
    <mergeCell ref="P45:T45"/>
    <mergeCell ref="Q3:U4"/>
  </mergeCells>
  <conditionalFormatting sqref="H3:H22">
    <cfRule type="cellIs" dxfId="2" priority="7" operator="greaterThan">
      <formula>0.5</formula>
    </cfRule>
  </conditionalFormatting>
  <conditionalFormatting sqref="J3:J23">
    <cfRule type="cellIs" dxfId="1" priority="11" operator="lessThan">
      <formula>50</formula>
    </cfRule>
  </conditionalFormatting>
  <conditionalFormatting sqref="M3:M23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{71fbb27d-d92c-4ac8-99c2-26a6b0e5ce79}</x14:id>
        </ext>
      </extLst>
    </cfRule>
  </conditionalFormatting>
  <conditionalFormatting sqref="N3:N23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{12d6ac1c-efea-43a3-bbf4-bf562fc3ca1f}</x14:id>
        </ext>
      </extLst>
    </cfRule>
  </conditionalFormatting>
  <conditionalFormatting sqref="O3:O23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{e14fad83-a14d-4234-903e-a7dd1d239fe3}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56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1fbb27d-d92c-4ac8-99c2-26a6b0e5ce79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M3:M23</xm:sqref>
        </x14:conditionalFormatting>
        <x14:conditionalFormatting xmlns:xm="http://schemas.microsoft.com/office/excel/2006/main">
          <x14:cfRule type="dataBar" id="{12d6ac1c-efea-43a3-bbf4-bf562fc3ca1f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N3:N23</xm:sqref>
        </x14:conditionalFormatting>
        <x14:conditionalFormatting xmlns:xm="http://schemas.microsoft.com/office/excel/2006/main">
          <x14:cfRule type="dataBar" id="{e14fad83-a14d-4234-903e-a7dd1d239fe3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O3:O23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12">
    <tabColor rgb="FFFFFF00"/>
    <pageSetUpPr fitToPage="1"/>
  </sheetPr>
  <dimension ref="A1:U45"/>
  <sheetViews>
    <sheetView view="pageBreakPreview" zoomScale="60" zoomScalePageLayoutView="40" zoomScaleNormal="100" workbookViewId="0">
      <selection activeCell="P45" sqref="P45:T45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1" width="9.71428571428571" customWidth="1"/>
    <col min="22" max="22" width="5.71428571428571" customWidth="1"/>
  </cols>
  <sheetData>
    <row r="1" ht="13.5"/>
    <row r="2" ht="30" customHeight="1" spans="2:21">
      <c r="B2" s="1" t="s">
        <v>66</v>
      </c>
      <c r="C2" s="76" t="s">
        <v>14</v>
      </c>
      <c r="D2" s="77" t="s">
        <v>15</v>
      </c>
      <c r="E2" s="77" t="s">
        <v>16</v>
      </c>
      <c r="F2" s="78" t="s">
        <v>17</v>
      </c>
      <c r="G2" s="79" t="s">
        <v>18</v>
      </c>
      <c r="H2" s="80" t="s">
        <v>67</v>
      </c>
      <c r="I2" s="98" t="s">
        <v>68</v>
      </c>
      <c r="J2" s="99" t="s">
        <v>21</v>
      </c>
      <c r="K2" s="39"/>
      <c r="L2" s="1" t="s">
        <v>69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24.95" customHeight="1" spans="1:21">
      <c r="A3" s="7"/>
      <c r="B3" s="8" t="s">
        <v>234</v>
      </c>
      <c r="C3" s="81">
        <v>1</v>
      </c>
      <c r="D3" s="82">
        <v>1</v>
      </c>
      <c r="E3" s="82">
        <v>1</v>
      </c>
      <c r="F3" s="82">
        <v>1</v>
      </c>
      <c r="G3" s="83">
        <v>1</v>
      </c>
      <c r="H3" s="84">
        <f>SUM(C3:G3)</f>
        <v>5</v>
      </c>
      <c r="I3" s="44">
        <v>0</v>
      </c>
      <c r="J3" s="45">
        <f>IFERROR(SUM(C3:F3)/H3*100,"")</f>
        <v>80</v>
      </c>
      <c r="K3" s="56"/>
      <c r="L3" s="8" t="str">
        <f>B3</f>
        <v>العاشر / 1</v>
      </c>
      <c r="M3" s="48">
        <f>IFERROR(((C3+D3)/H3),"")</f>
        <v>0.4</v>
      </c>
      <c r="N3" s="48">
        <f>IFERROR((E3/H3),"")</f>
        <v>0.2</v>
      </c>
      <c r="O3" s="48">
        <f>IFERROR(((F3+G3-I3)/H3),"")</f>
        <v>0.4</v>
      </c>
      <c r="Q3" s="69" t="s">
        <v>72</v>
      </c>
      <c r="R3" s="70"/>
      <c r="S3" s="70"/>
      <c r="T3" s="70"/>
      <c r="U3" s="71"/>
    </row>
    <row r="4" ht="24.95" customHeight="1" spans="1:21">
      <c r="A4" s="7"/>
      <c r="B4" s="8" t="s">
        <v>235</v>
      </c>
      <c r="C4" s="17"/>
      <c r="D4" s="18"/>
      <c r="E4" s="18"/>
      <c r="F4" s="18"/>
      <c r="G4" s="19"/>
      <c r="H4" s="85">
        <f>SUM(C4:G4)</f>
        <v>0</v>
      </c>
      <c r="I4" s="49">
        <v>0</v>
      </c>
      <c r="J4" s="50" t="str">
        <f t="shared" ref="J4:J22" si="0">IFERROR(SUM(C4:F4)/H4*100,"")</f>
        <v/>
      </c>
      <c r="K4" s="56"/>
      <c r="L4" s="8" t="str">
        <f>B4</f>
        <v>العاشر / 2</v>
      </c>
      <c r="M4" s="48" t="str">
        <f t="shared" ref="M4:M22" si="1">IFERROR(((C4+D4)/H4),"")</f>
        <v/>
      </c>
      <c r="N4" s="48" t="str">
        <f t="shared" ref="N4:N22" si="2">IFERROR((E4/H4),"")</f>
        <v/>
      </c>
      <c r="O4" s="48" t="str">
        <f t="shared" ref="O4:O22" si="3">IFERROR(((F4+G4-I4)/H4),"")</f>
        <v/>
      </c>
      <c r="Q4" s="72"/>
      <c r="R4" s="73"/>
      <c r="S4" s="73"/>
      <c r="T4" s="73"/>
      <c r="U4" s="74"/>
    </row>
    <row r="5" ht="24.95" customHeight="1" spans="1:15">
      <c r="A5" s="7"/>
      <c r="B5" s="8" t="s">
        <v>236</v>
      </c>
      <c r="C5" s="17"/>
      <c r="D5" s="18"/>
      <c r="E5" s="18"/>
      <c r="F5" s="18"/>
      <c r="G5" s="19"/>
      <c r="H5" s="85">
        <f t="shared" ref="H5:H9" si="4">SUM(C5:G5)</f>
        <v>0</v>
      </c>
      <c r="I5" s="49">
        <v>0</v>
      </c>
      <c r="J5" s="50" t="str">
        <f t="shared" si="0"/>
        <v/>
      </c>
      <c r="K5" s="56"/>
      <c r="L5" s="8" t="str">
        <f t="shared" ref="L5:L9" si="5">B5</f>
        <v>العاشر / 3</v>
      </c>
      <c r="M5" s="48" t="str">
        <f t="shared" si="1"/>
        <v/>
      </c>
      <c r="N5" s="48" t="str">
        <f t="shared" si="2"/>
        <v/>
      </c>
      <c r="O5" s="48" t="str">
        <f t="shared" si="3"/>
        <v/>
      </c>
    </row>
    <row r="6" ht="24.95" customHeight="1" spans="1:15">
      <c r="A6" s="7"/>
      <c r="B6" s="8" t="s">
        <v>237</v>
      </c>
      <c r="C6" s="17"/>
      <c r="D6" s="18"/>
      <c r="E6" s="18"/>
      <c r="F6" s="18"/>
      <c r="G6" s="19"/>
      <c r="H6" s="85">
        <f t="shared" si="4"/>
        <v>0</v>
      </c>
      <c r="I6" s="49">
        <v>0</v>
      </c>
      <c r="J6" s="50" t="str">
        <f t="shared" si="0"/>
        <v/>
      </c>
      <c r="K6" s="56"/>
      <c r="L6" s="8" t="str">
        <f t="shared" si="5"/>
        <v>العاشر / 4</v>
      </c>
      <c r="M6" s="48" t="str">
        <f t="shared" si="1"/>
        <v/>
      </c>
      <c r="N6" s="48" t="str">
        <f t="shared" si="2"/>
        <v/>
      </c>
      <c r="O6" s="48" t="str">
        <f t="shared" si="3"/>
        <v/>
      </c>
    </row>
    <row r="7" ht="24.95" customHeight="1" spans="1:15">
      <c r="A7" s="7"/>
      <c r="B7" s="8" t="s">
        <v>238</v>
      </c>
      <c r="C7" s="17"/>
      <c r="D7" s="18"/>
      <c r="E7" s="18"/>
      <c r="F7" s="18"/>
      <c r="G7" s="19"/>
      <c r="H7" s="85">
        <f t="shared" si="4"/>
        <v>0</v>
      </c>
      <c r="I7" s="49">
        <v>0</v>
      </c>
      <c r="J7" s="50" t="str">
        <f t="shared" si="0"/>
        <v/>
      </c>
      <c r="K7" s="56"/>
      <c r="L7" s="8" t="str">
        <f t="shared" si="5"/>
        <v>العاشر / 5</v>
      </c>
      <c r="M7" s="48" t="str">
        <f t="shared" si="1"/>
        <v/>
      </c>
      <c r="N7" s="48" t="str">
        <f t="shared" si="2"/>
        <v/>
      </c>
      <c r="O7" s="48" t="str">
        <f t="shared" si="3"/>
        <v/>
      </c>
    </row>
    <row r="8" ht="24.95" customHeight="1" spans="1:15">
      <c r="A8" s="7"/>
      <c r="B8" s="8" t="s">
        <v>239</v>
      </c>
      <c r="C8" s="17"/>
      <c r="D8" s="18"/>
      <c r="E8" s="18"/>
      <c r="F8" s="18"/>
      <c r="G8" s="19"/>
      <c r="H8" s="85">
        <f t="shared" si="4"/>
        <v>0</v>
      </c>
      <c r="I8" s="49">
        <v>0</v>
      </c>
      <c r="J8" s="50" t="str">
        <f t="shared" si="0"/>
        <v/>
      </c>
      <c r="K8" s="56"/>
      <c r="L8" s="8" t="str">
        <f t="shared" si="5"/>
        <v>العاشر / 6</v>
      </c>
      <c r="M8" s="48" t="str">
        <f t="shared" si="1"/>
        <v/>
      </c>
      <c r="N8" s="48" t="str">
        <f t="shared" si="2"/>
        <v/>
      </c>
      <c r="O8" s="48" t="str">
        <f t="shared" si="3"/>
        <v/>
      </c>
    </row>
    <row r="9" ht="24.95" customHeight="1" spans="1:15">
      <c r="A9" s="7"/>
      <c r="B9" s="8" t="s">
        <v>240</v>
      </c>
      <c r="C9" s="17"/>
      <c r="D9" s="18"/>
      <c r="E9" s="18"/>
      <c r="F9" s="18"/>
      <c r="G9" s="19"/>
      <c r="H9" s="85">
        <f t="shared" si="4"/>
        <v>0</v>
      </c>
      <c r="I9" s="49">
        <v>0</v>
      </c>
      <c r="J9" s="50" t="str">
        <f t="shared" si="0"/>
        <v/>
      </c>
      <c r="K9" s="56"/>
      <c r="L9" s="8" t="str">
        <f t="shared" si="5"/>
        <v>العاشر / 7</v>
      </c>
      <c r="M9" s="48" t="str">
        <f t="shared" si="1"/>
        <v/>
      </c>
      <c r="N9" s="48" t="str">
        <f t="shared" si="2"/>
        <v/>
      </c>
      <c r="O9" s="48" t="str">
        <f t="shared" si="3"/>
        <v/>
      </c>
    </row>
    <row r="10" ht="24.95" customHeight="1" spans="1:15">
      <c r="A10" s="7"/>
      <c r="B10" s="8" t="s">
        <v>241</v>
      </c>
      <c r="C10" s="17"/>
      <c r="D10" s="18"/>
      <c r="E10" s="18"/>
      <c r="F10" s="18"/>
      <c r="G10" s="19"/>
      <c r="H10" s="85">
        <f t="shared" ref="H10:H22" si="6">SUM(C10:G10)</f>
        <v>0</v>
      </c>
      <c r="I10" s="49">
        <v>0</v>
      </c>
      <c r="J10" s="50" t="str">
        <f t="shared" si="0"/>
        <v/>
      </c>
      <c r="K10" s="56"/>
      <c r="L10" s="8" t="str">
        <f t="shared" ref="L10:L22" si="7">B10</f>
        <v>العاشر / 8</v>
      </c>
      <c r="M10" s="48" t="str">
        <f t="shared" si="1"/>
        <v/>
      </c>
      <c r="N10" s="48" t="str">
        <f t="shared" si="2"/>
        <v/>
      </c>
      <c r="O10" s="48" t="str">
        <f t="shared" si="3"/>
        <v/>
      </c>
    </row>
    <row r="11" ht="24.95" customHeight="1" spans="1:15">
      <c r="A11" s="7"/>
      <c r="B11" s="8" t="s">
        <v>242</v>
      </c>
      <c r="C11" s="17"/>
      <c r="D11" s="18"/>
      <c r="E11" s="18"/>
      <c r="F11" s="18"/>
      <c r="G11" s="19"/>
      <c r="H11" s="85">
        <f t="shared" si="6"/>
        <v>0</v>
      </c>
      <c r="I11" s="49">
        <v>0</v>
      </c>
      <c r="J11" s="50" t="str">
        <f t="shared" si="0"/>
        <v/>
      </c>
      <c r="K11" s="56"/>
      <c r="L11" s="8" t="str">
        <f t="shared" si="7"/>
        <v>العاشر / 9</v>
      </c>
      <c r="M11" s="48" t="str">
        <f t="shared" si="1"/>
        <v/>
      </c>
      <c r="N11" s="48" t="str">
        <f t="shared" si="2"/>
        <v/>
      </c>
      <c r="O11" s="48" t="str">
        <f t="shared" si="3"/>
        <v/>
      </c>
    </row>
    <row r="12" ht="24.95" customHeight="1" spans="1:15">
      <c r="A12" s="7"/>
      <c r="B12" s="8" t="s">
        <v>243</v>
      </c>
      <c r="C12" s="17"/>
      <c r="D12" s="18"/>
      <c r="E12" s="18"/>
      <c r="F12" s="18"/>
      <c r="G12" s="19"/>
      <c r="H12" s="85">
        <f t="shared" si="6"/>
        <v>0</v>
      </c>
      <c r="I12" s="49">
        <v>0</v>
      </c>
      <c r="J12" s="50" t="str">
        <f t="shared" si="0"/>
        <v/>
      </c>
      <c r="K12" s="56"/>
      <c r="L12" s="8" t="str">
        <f t="shared" si="7"/>
        <v>العاشر / 10</v>
      </c>
      <c r="M12" s="48" t="str">
        <f t="shared" si="1"/>
        <v/>
      </c>
      <c r="N12" s="48" t="str">
        <f t="shared" si="2"/>
        <v/>
      </c>
      <c r="O12" s="48" t="str">
        <f t="shared" si="3"/>
        <v/>
      </c>
    </row>
    <row r="13" ht="24.95" customHeight="1" spans="1:15">
      <c r="A13" s="7"/>
      <c r="B13" s="8" t="s">
        <v>244</v>
      </c>
      <c r="C13" s="17"/>
      <c r="D13" s="18"/>
      <c r="E13" s="18"/>
      <c r="F13" s="18"/>
      <c r="G13" s="19"/>
      <c r="H13" s="85">
        <f t="shared" si="6"/>
        <v>0</v>
      </c>
      <c r="I13" s="49">
        <v>0</v>
      </c>
      <c r="J13" s="50" t="str">
        <f t="shared" si="0"/>
        <v/>
      </c>
      <c r="K13" s="56"/>
      <c r="L13" s="8" t="str">
        <f t="shared" si="7"/>
        <v>العاشر / 11</v>
      </c>
      <c r="M13" s="48" t="str">
        <f t="shared" si="1"/>
        <v/>
      </c>
      <c r="N13" s="48" t="str">
        <f t="shared" si="2"/>
        <v/>
      </c>
      <c r="O13" s="48" t="str">
        <f t="shared" si="3"/>
        <v/>
      </c>
    </row>
    <row r="14" ht="24.95" customHeight="1" spans="1:15">
      <c r="A14" s="7"/>
      <c r="B14" s="8" t="s">
        <v>245</v>
      </c>
      <c r="C14" s="17"/>
      <c r="D14" s="18"/>
      <c r="E14" s="18"/>
      <c r="F14" s="18"/>
      <c r="G14" s="19"/>
      <c r="H14" s="85">
        <f t="shared" si="6"/>
        <v>0</v>
      </c>
      <c r="I14" s="49">
        <v>0</v>
      </c>
      <c r="J14" s="50" t="str">
        <f t="shared" si="0"/>
        <v/>
      </c>
      <c r="K14" s="56"/>
      <c r="L14" s="8" t="str">
        <f t="shared" si="7"/>
        <v>العاشر / 12</v>
      </c>
      <c r="M14" s="48" t="str">
        <f t="shared" si="1"/>
        <v/>
      </c>
      <c r="N14" s="48" t="str">
        <f t="shared" si="2"/>
        <v/>
      </c>
      <c r="O14" s="48" t="str">
        <f t="shared" si="3"/>
        <v/>
      </c>
    </row>
    <row r="15" ht="24.95" customHeight="1" spans="1:15">
      <c r="A15" s="7"/>
      <c r="B15" s="8" t="s">
        <v>246</v>
      </c>
      <c r="C15" s="17"/>
      <c r="D15" s="18"/>
      <c r="E15" s="18"/>
      <c r="F15" s="18"/>
      <c r="G15" s="19"/>
      <c r="H15" s="85">
        <f t="shared" si="6"/>
        <v>0</v>
      </c>
      <c r="I15" s="49">
        <v>0</v>
      </c>
      <c r="J15" s="50" t="str">
        <f t="shared" si="0"/>
        <v/>
      </c>
      <c r="K15" s="56"/>
      <c r="L15" s="8" t="str">
        <f t="shared" si="7"/>
        <v>العاشر / 13</v>
      </c>
      <c r="M15" s="48" t="str">
        <f t="shared" si="1"/>
        <v/>
      </c>
      <c r="N15" s="48" t="str">
        <f t="shared" si="2"/>
        <v/>
      </c>
      <c r="O15" s="48" t="str">
        <f t="shared" si="3"/>
        <v/>
      </c>
    </row>
    <row r="16" ht="24.95" customHeight="1" spans="1:15">
      <c r="A16" s="7"/>
      <c r="B16" s="8" t="s">
        <v>247</v>
      </c>
      <c r="C16" s="17"/>
      <c r="D16" s="18"/>
      <c r="E16" s="18"/>
      <c r="F16" s="18"/>
      <c r="G16" s="19"/>
      <c r="H16" s="85">
        <f t="shared" si="6"/>
        <v>0</v>
      </c>
      <c r="I16" s="49">
        <v>0</v>
      </c>
      <c r="J16" s="50" t="str">
        <f t="shared" si="0"/>
        <v/>
      </c>
      <c r="K16" s="56"/>
      <c r="L16" s="8" t="str">
        <f t="shared" si="7"/>
        <v>العاشر / 14</v>
      </c>
      <c r="M16" s="48" t="str">
        <f t="shared" si="1"/>
        <v/>
      </c>
      <c r="N16" s="48" t="str">
        <f t="shared" si="2"/>
        <v/>
      </c>
      <c r="O16" s="48" t="str">
        <f t="shared" si="3"/>
        <v/>
      </c>
    </row>
    <row r="17" ht="24.95" customHeight="1" spans="1:15">
      <c r="A17" s="7"/>
      <c r="B17" s="8" t="s">
        <v>248</v>
      </c>
      <c r="C17" s="17"/>
      <c r="D17" s="18"/>
      <c r="E17" s="18"/>
      <c r="F17" s="18"/>
      <c r="G17" s="19"/>
      <c r="H17" s="85">
        <f t="shared" si="6"/>
        <v>0</v>
      </c>
      <c r="I17" s="49">
        <v>0</v>
      </c>
      <c r="J17" s="50" t="str">
        <f t="shared" si="0"/>
        <v/>
      </c>
      <c r="K17" s="56"/>
      <c r="L17" s="8" t="str">
        <f t="shared" si="7"/>
        <v>العاشر / 15</v>
      </c>
      <c r="M17" s="48" t="str">
        <f t="shared" si="1"/>
        <v/>
      </c>
      <c r="N17" s="48" t="str">
        <f t="shared" si="2"/>
        <v/>
      </c>
      <c r="O17" s="48" t="str">
        <f t="shared" si="3"/>
        <v/>
      </c>
    </row>
    <row r="18" ht="24.95" customHeight="1" spans="1:15">
      <c r="A18" s="7"/>
      <c r="B18" s="8" t="s">
        <v>249</v>
      </c>
      <c r="C18" s="17"/>
      <c r="D18" s="18"/>
      <c r="E18" s="18"/>
      <c r="F18" s="18"/>
      <c r="G18" s="19"/>
      <c r="H18" s="85">
        <f t="shared" si="6"/>
        <v>0</v>
      </c>
      <c r="I18" s="49">
        <v>0</v>
      </c>
      <c r="J18" s="50" t="str">
        <f t="shared" si="0"/>
        <v/>
      </c>
      <c r="K18" s="56"/>
      <c r="L18" s="8" t="str">
        <f t="shared" si="7"/>
        <v>العاشر / 16</v>
      </c>
      <c r="M18" s="48" t="str">
        <f t="shared" si="1"/>
        <v/>
      </c>
      <c r="N18" s="48" t="str">
        <f t="shared" si="2"/>
        <v/>
      </c>
      <c r="O18" s="48" t="str">
        <f t="shared" si="3"/>
        <v/>
      </c>
    </row>
    <row r="19" ht="24.95" customHeight="1" spans="1:15">
      <c r="A19" s="7"/>
      <c r="B19" s="8" t="s">
        <v>250</v>
      </c>
      <c r="C19" s="17"/>
      <c r="D19" s="18"/>
      <c r="E19" s="18"/>
      <c r="F19" s="18"/>
      <c r="G19" s="19"/>
      <c r="H19" s="85">
        <f t="shared" si="6"/>
        <v>0</v>
      </c>
      <c r="I19" s="49">
        <v>0</v>
      </c>
      <c r="J19" s="50" t="str">
        <f t="shared" si="0"/>
        <v/>
      </c>
      <c r="K19" s="56"/>
      <c r="L19" s="8" t="str">
        <f t="shared" si="7"/>
        <v>العاشر / 17</v>
      </c>
      <c r="M19" s="48" t="str">
        <f t="shared" si="1"/>
        <v/>
      </c>
      <c r="N19" s="48" t="str">
        <f t="shared" si="2"/>
        <v/>
      </c>
      <c r="O19" s="48" t="str">
        <f t="shared" si="3"/>
        <v/>
      </c>
    </row>
    <row r="20" ht="24.95" customHeight="1" spans="1:15">
      <c r="A20" s="7"/>
      <c r="B20" s="8" t="s">
        <v>251</v>
      </c>
      <c r="C20" s="17"/>
      <c r="D20" s="18"/>
      <c r="E20" s="18"/>
      <c r="F20" s="18"/>
      <c r="G20" s="19"/>
      <c r="H20" s="85">
        <f t="shared" si="6"/>
        <v>0</v>
      </c>
      <c r="I20" s="49">
        <v>0</v>
      </c>
      <c r="J20" s="50" t="str">
        <f t="shared" si="0"/>
        <v/>
      </c>
      <c r="K20" s="56"/>
      <c r="L20" s="8" t="str">
        <f t="shared" si="7"/>
        <v>العاشر / 18</v>
      </c>
      <c r="M20" s="48" t="str">
        <f t="shared" si="1"/>
        <v/>
      </c>
      <c r="N20" s="48" t="str">
        <f t="shared" si="2"/>
        <v/>
      </c>
      <c r="O20" s="48" t="str">
        <f t="shared" si="3"/>
        <v/>
      </c>
    </row>
    <row r="21" ht="24.95" customHeight="1" spans="1:15">
      <c r="A21" s="7"/>
      <c r="B21" s="8" t="s">
        <v>252</v>
      </c>
      <c r="C21" s="17"/>
      <c r="D21" s="18"/>
      <c r="E21" s="18"/>
      <c r="F21" s="18"/>
      <c r="G21" s="19"/>
      <c r="H21" s="85">
        <f t="shared" si="6"/>
        <v>0</v>
      </c>
      <c r="I21" s="49">
        <v>0</v>
      </c>
      <c r="J21" s="50" t="str">
        <f t="shared" si="0"/>
        <v/>
      </c>
      <c r="K21" s="56"/>
      <c r="L21" s="8" t="str">
        <f t="shared" si="7"/>
        <v>العاشر / 19</v>
      </c>
      <c r="M21" s="48" t="str">
        <f t="shared" si="1"/>
        <v/>
      </c>
      <c r="N21" s="48" t="str">
        <f t="shared" si="2"/>
        <v/>
      </c>
      <c r="O21" s="48" t="str">
        <f t="shared" si="3"/>
        <v/>
      </c>
    </row>
    <row r="22" ht="24.95" customHeight="1" spans="1:15">
      <c r="A22" s="7"/>
      <c r="B22" s="20" t="s">
        <v>253</v>
      </c>
      <c r="C22" s="86">
        <v>1</v>
      </c>
      <c r="D22" s="87">
        <v>1</v>
      </c>
      <c r="E22" s="87">
        <v>1</v>
      </c>
      <c r="F22" s="87">
        <v>1</v>
      </c>
      <c r="G22" s="88">
        <v>1</v>
      </c>
      <c r="H22" s="89">
        <f t="shared" si="6"/>
        <v>5</v>
      </c>
      <c r="I22" s="53">
        <v>0</v>
      </c>
      <c r="J22" s="100">
        <f t="shared" si="0"/>
        <v>80</v>
      </c>
      <c r="K22" s="56"/>
      <c r="L22" s="20" t="str">
        <f t="shared" si="7"/>
        <v>العاشر / 20</v>
      </c>
      <c r="M22" s="48">
        <f t="shared" si="1"/>
        <v>0.4</v>
      </c>
      <c r="N22" s="48">
        <f t="shared" si="2"/>
        <v>0.2</v>
      </c>
      <c r="O22" s="48">
        <f t="shared" si="3"/>
        <v>0.4</v>
      </c>
    </row>
    <row r="23" ht="30" customHeight="1" spans="1:15">
      <c r="A23" s="7"/>
      <c r="B23" s="25" t="s">
        <v>37</v>
      </c>
      <c r="C23" s="90">
        <f t="shared" ref="C23:I23" si="8">SUM(C3:C22)</f>
        <v>2</v>
      </c>
      <c r="D23" s="91">
        <f t="shared" si="8"/>
        <v>2</v>
      </c>
      <c r="E23" s="92">
        <f t="shared" si="8"/>
        <v>2</v>
      </c>
      <c r="F23" s="93">
        <f t="shared" si="8"/>
        <v>2</v>
      </c>
      <c r="G23" s="94">
        <f t="shared" si="8"/>
        <v>2</v>
      </c>
      <c r="H23" s="95">
        <f t="shared" si="8"/>
        <v>10</v>
      </c>
      <c r="I23" s="95">
        <f t="shared" si="8"/>
        <v>0</v>
      </c>
      <c r="J23" s="101">
        <f>SUM(C23:F23)/H23*100</f>
        <v>80</v>
      </c>
      <c r="K23" s="56"/>
      <c r="L23" s="25" t="s">
        <v>37</v>
      </c>
      <c r="M23" s="58">
        <f>(C23+D23)/H23</f>
        <v>0.4</v>
      </c>
      <c r="N23" s="58">
        <f>E23/H23</f>
        <v>0.2</v>
      </c>
      <c r="O23" s="58">
        <f>((F23+G23-I23)/H23)</f>
        <v>0.4</v>
      </c>
    </row>
    <row r="24" ht="30" customHeight="1" spans="1:15">
      <c r="A24" s="7"/>
      <c r="B24" s="32" t="s">
        <v>87</v>
      </c>
      <c r="C24" s="96">
        <f>D23+C23</f>
        <v>4</v>
      </c>
      <c r="D24" s="97"/>
      <c r="E24" s="35">
        <f>E23</f>
        <v>2</v>
      </c>
      <c r="F24" s="96">
        <f>G23+F23</f>
        <v>4</v>
      </c>
      <c r="G24" s="97"/>
      <c r="H24" s="36"/>
      <c r="I24" s="36"/>
      <c r="J24" s="59"/>
      <c r="K24" s="56"/>
      <c r="L24" s="32"/>
      <c r="M24" s="60"/>
      <c r="N24" s="60"/>
      <c r="O24" s="61"/>
    </row>
    <row r="45" ht="30" customHeight="1" spans="14:20">
      <c r="N45" s="62" t="s">
        <v>88</v>
      </c>
      <c r="O45" s="63"/>
      <c r="P45" s="63" t="str">
        <f>'التحليل العام للنتائج'!J3</f>
        <v>مدرسة معاذ بن جبل للتعليم الأساسي (5-12)</v>
      </c>
      <c r="Q45" s="63"/>
      <c r="R45" s="63"/>
      <c r="S45" s="63"/>
      <c r="T45" s="75"/>
    </row>
  </sheetData>
  <sheetProtection algorithmName="SHA-512" hashValue="2MC9dBBfI+nIIWp8UIbpaZjlJ+pho43XIxp70X9y3CEalrFjfb88KF2NxIx8dgdvROiBSXRDcEmgVfwp011fbA==" saltValue="F6X2Sya9NBlt79/Ba9iOYw==" spinCount="100000" sheet="1" objects="1" scenarios="1"/>
  <protectedRanges>
    <protectedRange sqref="I3:I22" name="عدد المنقطعين"/>
    <protectedRange sqref="C3:G22" name="الشعب والبيانات"/>
  </protectedRanges>
  <mergeCells count="7">
    <mergeCell ref="Q2:S2"/>
    <mergeCell ref="T2:U2"/>
    <mergeCell ref="C24:D24"/>
    <mergeCell ref="F24:G24"/>
    <mergeCell ref="N45:O45"/>
    <mergeCell ref="P45:T45"/>
    <mergeCell ref="Q3:U4"/>
  </mergeCells>
  <conditionalFormatting sqref="H3:H22">
    <cfRule type="cellIs" dxfId="2" priority="4" operator="greaterThan">
      <formula>0.5</formula>
    </cfRule>
  </conditionalFormatting>
  <conditionalFormatting sqref="J3:J23">
    <cfRule type="cellIs" dxfId="1" priority="8" operator="lessThan">
      <formula>50</formula>
    </cfRule>
  </conditionalFormatting>
  <conditionalFormatting sqref="M3:M23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{ed6b0138-54d0-4e38-a832-94138f9bbc47}</x14:id>
        </ext>
      </extLst>
    </cfRule>
  </conditionalFormatting>
  <conditionalFormatting sqref="N3:N23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{32bf6184-34b2-49db-9d5b-d512e60c0fa9}</x14:id>
        </ext>
      </extLst>
    </cfRule>
  </conditionalFormatting>
  <conditionalFormatting sqref="O3:O23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{5abfcfe7-75f6-48f4-a040-107a8b942711}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57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d6b0138-54d0-4e38-a832-94138f9bbc47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M3:M23</xm:sqref>
        </x14:conditionalFormatting>
        <x14:conditionalFormatting xmlns:xm="http://schemas.microsoft.com/office/excel/2006/main">
          <x14:cfRule type="dataBar" id="{32bf6184-34b2-49db-9d5b-d512e60c0fa9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N3:N23</xm:sqref>
        </x14:conditionalFormatting>
        <x14:conditionalFormatting xmlns:xm="http://schemas.microsoft.com/office/excel/2006/main">
          <x14:cfRule type="dataBar" id="{5abfcfe7-75f6-48f4-a040-107a8b942711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O3:O23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13">
    <tabColor rgb="FFFFFF00"/>
    <pageSetUpPr fitToPage="1"/>
  </sheetPr>
  <dimension ref="A1:U47"/>
  <sheetViews>
    <sheetView tabSelected="1" view="pageBreakPreview" zoomScale="60" zoomScalePageLayoutView="40" zoomScaleNormal="100" workbookViewId="0">
      <selection activeCell="O47" sqref="O47:U47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2" width="9.71428571428571" customWidth="1"/>
  </cols>
  <sheetData>
    <row r="1" ht="13.5"/>
    <row r="2" ht="30" customHeight="1" spans="2:21">
      <c r="B2" s="1" t="s">
        <v>254</v>
      </c>
      <c r="C2" s="2" t="s">
        <v>14</v>
      </c>
      <c r="D2" s="3" t="s">
        <v>15</v>
      </c>
      <c r="E2" s="3" t="s">
        <v>16</v>
      </c>
      <c r="F2" s="4" t="s">
        <v>17</v>
      </c>
      <c r="G2" s="5" t="s">
        <v>18</v>
      </c>
      <c r="H2" s="6" t="s">
        <v>67</v>
      </c>
      <c r="I2" s="37" t="s">
        <v>68</v>
      </c>
      <c r="J2" s="38" t="s">
        <v>21</v>
      </c>
      <c r="K2" s="39"/>
      <c r="L2" s="40" t="s">
        <v>255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18.95" customHeight="1" spans="1:21">
      <c r="A3" s="7"/>
      <c r="B3" s="8" t="s">
        <v>256</v>
      </c>
      <c r="C3" s="9">
        <v>1</v>
      </c>
      <c r="D3" s="10">
        <v>1</v>
      </c>
      <c r="E3" s="10">
        <v>1</v>
      </c>
      <c r="F3" s="10">
        <v>1</v>
      </c>
      <c r="G3" s="11">
        <v>1</v>
      </c>
      <c r="H3" s="12">
        <f>SUM(C3:G3)</f>
        <v>5</v>
      </c>
      <c r="I3" s="44">
        <v>0</v>
      </c>
      <c r="J3" s="45">
        <f>IFERROR(SUM(C3:F3)/H3*100,"")</f>
        <v>80</v>
      </c>
      <c r="K3" s="46"/>
      <c r="L3" s="47" t="str">
        <f>B3</f>
        <v>الحادي عشر/ 1</v>
      </c>
      <c r="M3" s="48">
        <f>IFERROR(((C3+D3)/H3),"")</f>
        <v>0.4</v>
      </c>
      <c r="N3" s="48">
        <f>IFERROR((E3/H3),"")</f>
        <v>0.2</v>
      </c>
      <c r="O3" s="48">
        <f>IFERROR(((F3+G3-I3)/H3),"")</f>
        <v>0.4</v>
      </c>
      <c r="Q3" s="69" t="s">
        <v>72</v>
      </c>
      <c r="R3" s="70"/>
      <c r="S3" s="70"/>
      <c r="T3" s="70"/>
      <c r="U3" s="71"/>
    </row>
    <row r="4" ht="18.95" customHeight="1" spans="1:21">
      <c r="A4" s="7"/>
      <c r="B4" s="8" t="s">
        <v>257</v>
      </c>
      <c r="C4" s="13"/>
      <c r="D4" s="14"/>
      <c r="E4" s="14"/>
      <c r="F4" s="14"/>
      <c r="G4" s="15"/>
      <c r="H4" s="16">
        <f>SUM(C4:G4)</f>
        <v>0</v>
      </c>
      <c r="I4" s="49">
        <v>0</v>
      </c>
      <c r="J4" s="50" t="str">
        <f t="shared" ref="J4:J23" si="0">IFERROR(SUM(C4:F4)/H4*100,"")</f>
        <v/>
      </c>
      <c r="K4" s="46"/>
      <c r="L4" s="51" t="str">
        <f>B4</f>
        <v>الحادي عشر/ 2</v>
      </c>
      <c r="M4" s="52" t="str">
        <f t="shared" ref="M4:M23" si="1">IFERROR(((C4+D4)/H4),"")</f>
        <v/>
      </c>
      <c r="N4" s="48" t="str">
        <f t="shared" ref="N4:N23" si="2">IFERROR((E4/H4),"")</f>
        <v/>
      </c>
      <c r="O4" s="48" t="str">
        <f t="shared" ref="O4:O23" si="3">IFERROR(((F4+G4-I4)/H4),"")</f>
        <v/>
      </c>
      <c r="Q4" s="72"/>
      <c r="R4" s="73"/>
      <c r="S4" s="73"/>
      <c r="T4" s="73"/>
      <c r="U4" s="74"/>
    </row>
    <row r="5" ht="18.95" customHeight="1" spans="1:15">
      <c r="A5" s="7"/>
      <c r="B5" s="8" t="s">
        <v>258</v>
      </c>
      <c r="C5" s="13"/>
      <c r="D5" s="14"/>
      <c r="E5" s="14"/>
      <c r="F5" s="14"/>
      <c r="G5" s="15"/>
      <c r="H5" s="16">
        <f t="shared" ref="H5:H23" si="4">SUM(C5:G5)</f>
        <v>0</v>
      </c>
      <c r="I5" s="49">
        <v>0</v>
      </c>
      <c r="J5" s="50" t="str">
        <f t="shared" si="0"/>
        <v/>
      </c>
      <c r="K5" s="46"/>
      <c r="L5" s="51" t="str">
        <f t="shared" ref="L5:L23" si="5">B5</f>
        <v>الحادي عشر/ 3</v>
      </c>
      <c r="M5" s="52" t="str">
        <f t="shared" si="1"/>
        <v/>
      </c>
      <c r="N5" s="48" t="str">
        <f t="shared" si="2"/>
        <v/>
      </c>
      <c r="O5" s="48" t="str">
        <f t="shared" si="3"/>
        <v/>
      </c>
    </row>
    <row r="6" ht="18.95" customHeight="1" spans="1:15">
      <c r="A6" s="7"/>
      <c r="B6" s="8" t="s">
        <v>259</v>
      </c>
      <c r="C6" s="13"/>
      <c r="D6" s="14"/>
      <c r="E6" s="14"/>
      <c r="F6" s="14"/>
      <c r="G6" s="15"/>
      <c r="H6" s="16">
        <f t="shared" si="4"/>
        <v>0</v>
      </c>
      <c r="I6" s="49">
        <v>0</v>
      </c>
      <c r="J6" s="50" t="str">
        <f t="shared" si="0"/>
        <v/>
      </c>
      <c r="K6" s="46"/>
      <c r="L6" s="51" t="str">
        <f t="shared" si="5"/>
        <v>الحادي عشر/ 4</v>
      </c>
      <c r="M6" s="52" t="str">
        <f t="shared" si="1"/>
        <v/>
      </c>
      <c r="N6" s="48" t="str">
        <f t="shared" si="2"/>
        <v/>
      </c>
      <c r="O6" s="48" t="str">
        <f t="shared" si="3"/>
        <v/>
      </c>
    </row>
    <row r="7" ht="18.95" customHeight="1" spans="1:15">
      <c r="A7" s="7"/>
      <c r="B7" s="8" t="s">
        <v>260</v>
      </c>
      <c r="C7" s="17"/>
      <c r="D7" s="18"/>
      <c r="E7" s="18"/>
      <c r="F7" s="18"/>
      <c r="G7" s="19"/>
      <c r="H7" s="16">
        <f t="shared" si="4"/>
        <v>0</v>
      </c>
      <c r="I7" s="49">
        <v>0</v>
      </c>
      <c r="J7" s="50" t="str">
        <f t="shared" si="0"/>
        <v/>
      </c>
      <c r="K7" s="46"/>
      <c r="L7" s="51" t="str">
        <f t="shared" si="5"/>
        <v>الحادي عشر/ 5</v>
      </c>
      <c r="M7" s="52" t="str">
        <f t="shared" si="1"/>
        <v/>
      </c>
      <c r="N7" s="48" t="str">
        <f t="shared" si="2"/>
        <v/>
      </c>
      <c r="O7" s="48" t="str">
        <f t="shared" si="3"/>
        <v/>
      </c>
    </row>
    <row r="8" ht="18.95" customHeight="1" spans="1:15">
      <c r="A8" s="7"/>
      <c r="B8" s="8" t="s">
        <v>261</v>
      </c>
      <c r="C8" s="17"/>
      <c r="D8" s="18"/>
      <c r="E8" s="18"/>
      <c r="F8" s="18"/>
      <c r="G8" s="19"/>
      <c r="H8" s="16">
        <f t="shared" si="4"/>
        <v>0</v>
      </c>
      <c r="I8" s="49">
        <v>0</v>
      </c>
      <c r="J8" s="50" t="str">
        <f t="shared" si="0"/>
        <v/>
      </c>
      <c r="K8" s="46"/>
      <c r="L8" s="51" t="str">
        <f t="shared" si="5"/>
        <v>الحادي عشر/ 6</v>
      </c>
      <c r="M8" s="52" t="str">
        <f t="shared" si="1"/>
        <v/>
      </c>
      <c r="N8" s="48" t="str">
        <f t="shared" si="2"/>
        <v/>
      </c>
      <c r="O8" s="48" t="str">
        <f t="shared" si="3"/>
        <v/>
      </c>
    </row>
    <row r="9" ht="18.95" customHeight="1" spans="1:15">
      <c r="A9" s="7"/>
      <c r="B9" s="8" t="s">
        <v>262</v>
      </c>
      <c r="C9" s="13"/>
      <c r="D9" s="14"/>
      <c r="E9" s="14"/>
      <c r="F9" s="14"/>
      <c r="G9" s="15"/>
      <c r="H9" s="16">
        <f t="shared" si="4"/>
        <v>0</v>
      </c>
      <c r="I9" s="49">
        <v>0</v>
      </c>
      <c r="J9" s="50" t="str">
        <f t="shared" si="0"/>
        <v/>
      </c>
      <c r="K9" s="46"/>
      <c r="L9" s="51" t="str">
        <f t="shared" si="5"/>
        <v>الحادي عشر/ 7</v>
      </c>
      <c r="M9" s="52" t="str">
        <f t="shared" si="1"/>
        <v/>
      </c>
      <c r="N9" s="48" t="str">
        <f t="shared" si="2"/>
        <v/>
      </c>
      <c r="O9" s="48" t="str">
        <f t="shared" si="3"/>
        <v/>
      </c>
    </row>
    <row r="10" ht="18.95" customHeight="1" spans="1:15">
      <c r="A10" s="7"/>
      <c r="B10" s="8" t="s">
        <v>263</v>
      </c>
      <c r="C10" s="13"/>
      <c r="D10" s="14"/>
      <c r="E10" s="14"/>
      <c r="F10" s="14"/>
      <c r="G10" s="15"/>
      <c r="H10" s="16">
        <f t="shared" si="4"/>
        <v>0</v>
      </c>
      <c r="I10" s="49">
        <v>0</v>
      </c>
      <c r="J10" s="50" t="str">
        <f t="shared" si="0"/>
        <v/>
      </c>
      <c r="K10" s="46"/>
      <c r="L10" s="51" t="str">
        <f t="shared" si="5"/>
        <v>الحادي عشر/ 8</v>
      </c>
      <c r="M10" s="52" t="str">
        <f t="shared" si="1"/>
        <v/>
      </c>
      <c r="N10" s="48" t="str">
        <f t="shared" si="2"/>
        <v/>
      </c>
      <c r="O10" s="48" t="str">
        <f t="shared" si="3"/>
        <v/>
      </c>
    </row>
    <row r="11" ht="18.95" customHeight="1" spans="1:15">
      <c r="A11" s="7"/>
      <c r="B11" s="8" t="s">
        <v>264</v>
      </c>
      <c r="C11" s="13"/>
      <c r="D11" s="14"/>
      <c r="E11" s="14"/>
      <c r="F11" s="14"/>
      <c r="G11" s="15"/>
      <c r="H11" s="16">
        <f t="shared" si="4"/>
        <v>0</v>
      </c>
      <c r="I11" s="49">
        <v>0</v>
      </c>
      <c r="J11" s="50" t="str">
        <f t="shared" si="0"/>
        <v/>
      </c>
      <c r="K11" s="46"/>
      <c r="L11" s="51" t="str">
        <f t="shared" si="5"/>
        <v>الحادي عشر/ 9</v>
      </c>
      <c r="M11" s="52" t="str">
        <f t="shared" si="1"/>
        <v/>
      </c>
      <c r="N11" s="48" t="str">
        <f t="shared" si="2"/>
        <v/>
      </c>
      <c r="O11" s="48" t="str">
        <f t="shared" si="3"/>
        <v/>
      </c>
    </row>
    <row r="12" ht="18.95" customHeight="1" spans="1:15">
      <c r="A12" s="7"/>
      <c r="B12" s="8" t="s">
        <v>265</v>
      </c>
      <c r="C12" s="13"/>
      <c r="D12" s="14"/>
      <c r="E12" s="14"/>
      <c r="F12" s="14"/>
      <c r="G12" s="15"/>
      <c r="H12" s="16">
        <f t="shared" si="4"/>
        <v>0</v>
      </c>
      <c r="I12" s="49">
        <v>0</v>
      </c>
      <c r="J12" s="50" t="str">
        <f t="shared" si="0"/>
        <v/>
      </c>
      <c r="K12" s="46"/>
      <c r="L12" s="51" t="str">
        <f t="shared" si="5"/>
        <v>الحادي عشر/ 10</v>
      </c>
      <c r="M12" s="52" t="str">
        <f t="shared" si="1"/>
        <v/>
      </c>
      <c r="N12" s="48" t="str">
        <f t="shared" si="2"/>
        <v/>
      </c>
      <c r="O12" s="48" t="str">
        <f t="shared" si="3"/>
        <v/>
      </c>
    </row>
    <row r="13" ht="18.95" customHeight="1" spans="1:15">
      <c r="A13" s="7"/>
      <c r="B13" s="8" t="s">
        <v>266</v>
      </c>
      <c r="C13" s="13"/>
      <c r="D13" s="14"/>
      <c r="E13" s="14"/>
      <c r="F13" s="14"/>
      <c r="G13" s="15"/>
      <c r="H13" s="16">
        <f t="shared" si="4"/>
        <v>0</v>
      </c>
      <c r="I13" s="49">
        <v>0</v>
      </c>
      <c r="J13" s="50" t="str">
        <f t="shared" si="0"/>
        <v/>
      </c>
      <c r="K13" s="46"/>
      <c r="L13" s="51" t="str">
        <f t="shared" si="5"/>
        <v>الحادي عشر/ 11</v>
      </c>
      <c r="M13" s="52" t="str">
        <f t="shared" si="1"/>
        <v/>
      </c>
      <c r="N13" s="48" t="str">
        <f t="shared" si="2"/>
        <v/>
      </c>
      <c r="O13" s="48" t="str">
        <f t="shared" si="3"/>
        <v/>
      </c>
    </row>
    <row r="14" ht="18.95" customHeight="1" spans="1:15">
      <c r="A14" s="7"/>
      <c r="B14" s="8" t="s">
        <v>267</v>
      </c>
      <c r="C14" s="13"/>
      <c r="D14" s="14"/>
      <c r="E14" s="14"/>
      <c r="F14" s="14"/>
      <c r="G14" s="15"/>
      <c r="H14" s="16">
        <f t="shared" si="4"/>
        <v>0</v>
      </c>
      <c r="I14" s="49">
        <v>0</v>
      </c>
      <c r="J14" s="50" t="str">
        <f t="shared" si="0"/>
        <v/>
      </c>
      <c r="K14" s="46"/>
      <c r="L14" s="51" t="str">
        <f t="shared" si="5"/>
        <v>الحادي عشر/ 12</v>
      </c>
      <c r="M14" s="52" t="str">
        <f t="shared" si="1"/>
        <v/>
      </c>
      <c r="N14" s="48" t="str">
        <f t="shared" si="2"/>
        <v/>
      </c>
      <c r="O14" s="48" t="str">
        <f t="shared" si="3"/>
        <v/>
      </c>
    </row>
    <row r="15" ht="18.95" customHeight="1" spans="1:15">
      <c r="A15" s="7"/>
      <c r="B15" s="8" t="s">
        <v>268</v>
      </c>
      <c r="C15" s="13"/>
      <c r="D15" s="14"/>
      <c r="E15" s="14"/>
      <c r="F15" s="14"/>
      <c r="G15" s="15"/>
      <c r="H15" s="16">
        <f t="shared" si="4"/>
        <v>0</v>
      </c>
      <c r="I15" s="49">
        <v>0</v>
      </c>
      <c r="J15" s="50" t="str">
        <f t="shared" si="0"/>
        <v/>
      </c>
      <c r="K15" s="46"/>
      <c r="L15" s="51" t="str">
        <f t="shared" si="5"/>
        <v>الحادي عشر/ 13</v>
      </c>
      <c r="M15" s="52" t="str">
        <f t="shared" si="1"/>
        <v/>
      </c>
      <c r="N15" s="48" t="str">
        <f t="shared" si="2"/>
        <v/>
      </c>
      <c r="O15" s="48" t="str">
        <f t="shared" si="3"/>
        <v/>
      </c>
    </row>
    <row r="16" ht="18.95" customHeight="1" spans="1:15">
      <c r="A16" s="7"/>
      <c r="B16" s="8" t="s">
        <v>269</v>
      </c>
      <c r="C16" s="13"/>
      <c r="D16" s="14"/>
      <c r="E16" s="14"/>
      <c r="F16" s="14"/>
      <c r="G16" s="15"/>
      <c r="H16" s="16">
        <f t="shared" si="4"/>
        <v>0</v>
      </c>
      <c r="I16" s="49">
        <v>0</v>
      </c>
      <c r="J16" s="50" t="str">
        <f t="shared" si="0"/>
        <v/>
      </c>
      <c r="K16" s="46"/>
      <c r="L16" s="51" t="str">
        <f t="shared" si="5"/>
        <v>الحادي عشر/ 14</v>
      </c>
      <c r="M16" s="52" t="str">
        <f t="shared" si="1"/>
        <v/>
      </c>
      <c r="N16" s="48" t="str">
        <f t="shared" si="2"/>
        <v/>
      </c>
      <c r="O16" s="48" t="str">
        <f t="shared" si="3"/>
        <v/>
      </c>
    </row>
    <row r="17" ht="18.95" customHeight="1" spans="1:15">
      <c r="A17" s="7"/>
      <c r="B17" s="8" t="s">
        <v>270</v>
      </c>
      <c r="C17" s="13"/>
      <c r="D17" s="14"/>
      <c r="E17" s="14"/>
      <c r="F17" s="14"/>
      <c r="G17" s="15"/>
      <c r="H17" s="16">
        <f t="shared" si="4"/>
        <v>0</v>
      </c>
      <c r="I17" s="49">
        <v>0</v>
      </c>
      <c r="J17" s="50" t="str">
        <f t="shared" si="0"/>
        <v/>
      </c>
      <c r="K17" s="46"/>
      <c r="L17" s="51" t="str">
        <f t="shared" si="5"/>
        <v>الحادي عشر/ 15</v>
      </c>
      <c r="M17" s="52" t="str">
        <f t="shared" si="1"/>
        <v/>
      </c>
      <c r="N17" s="48" t="str">
        <f t="shared" si="2"/>
        <v/>
      </c>
      <c r="O17" s="48" t="str">
        <f t="shared" si="3"/>
        <v/>
      </c>
    </row>
    <row r="18" ht="18.95" customHeight="1" spans="1:15">
      <c r="A18" s="7"/>
      <c r="B18" s="8" t="s">
        <v>271</v>
      </c>
      <c r="C18" s="13"/>
      <c r="D18" s="14"/>
      <c r="E18" s="14"/>
      <c r="F18" s="14"/>
      <c r="G18" s="15"/>
      <c r="H18" s="16">
        <f t="shared" si="4"/>
        <v>0</v>
      </c>
      <c r="I18" s="49">
        <v>0</v>
      </c>
      <c r="J18" s="50" t="str">
        <f t="shared" si="0"/>
        <v/>
      </c>
      <c r="K18" s="46"/>
      <c r="L18" s="51" t="str">
        <f t="shared" si="5"/>
        <v>الحادي عشر/ 16</v>
      </c>
      <c r="M18" s="52" t="str">
        <f t="shared" si="1"/>
        <v/>
      </c>
      <c r="N18" s="48" t="str">
        <f t="shared" si="2"/>
        <v/>
      </c>
      <c r="O18" s="48" t="str">
        <f t="shared" si="3"/>
        <v/>
      </c>
    </row>
    <row r="19" ht="18.95" customHeight="1" spans="1:15">
      <c r="A19" s="7"/>
      <c r="B19" s="8" t="s">
        <v>272</v>
      </c>
      <c r="C19" s="13"/>
      <c r="D19" s="14"/>
      <c r="E19" s="14"/>
      <c r="F19" s="14"/>
      <c r="G19" s="15"/>
      <c r="H19" s="16">
        <f t="shared" si="4"/>
        <v>0</v>
      </c>
      <c r="I19" s="49">
        <v>0</v>
      </c>
      <c r="J19" s="50" t="str">
        <f t="shared" si="0"/>
        <v/>
      </c>
      <c r="K19" s="46"/>
      <c r="L19" s="51" t="str">
        <f t="shared" si="5"/>
        <v>الحادي عشر/ 17</v>
      </c>
      <c r="M19" s="52" t="str">
        <f t="shared" si="1"/>
        <v/>
      </c>
      <c r="N19" s="48" t="str">
        <f t="shared" si="2"/>
        <v/>
      </c>
      <c r="O19" s="48" t="str">
        <f t="shared" si="3"/>
        <v/>
      </c>
    </row>
    <row r="20" ht="18.95" customHeight="1" spans="1:15">
      <c r="A20" s="7"/>
      <c r="B20" s="8" t="s">
        <v>273</v>
      </c>
      <c r="C20" s="13"/>
      <c r="D20" s="14"/>
      <c r="E20" s="14"/>
      <c r="F20" s="14"/>
      <c r="G20" s="15"/>
      <c r="H20" s="16">
        <f t="shared" si="4"/>
        <v>0</v>
      </c>
      <c r="I20" s="49">
        <v>0</v>
      </c>
      <c r="J20" s="50" t="str">
        <f t="shared" si="0"/>
        <v/>
      </c>
      <c r="K20" s="46"/>
      <c r="L20" s="51" t="str">
        <f t="shared" si="5"/>
        <v>الحادي عشر/ 18</v>
      </c>
      <c r="M20" s="52" t="str">
        <f t="shared" si="1"/>
        <v/>
      </c>
      <c r="N20" s="48" t="str">
        <f t="shared" si="2"/>
        <v/>
      </c>
      <c r="O20" s="48" t="str">
        <f t="shared" si="3"/>
        <v/>
      </c>
    </row>
    <row r="21" ht="18.95" customHeight="1" spans="1:15">
      <c r="A21" s="7"/>
      <c r="B21" s="8" t="s">
        <v>274</v>
      </c>
      <c r="C21" s="13"/>
      <c r="D21" s="14"/>
      <c r="E21" s="14"/>
      <c r="F21" s="14"/>
      <c r="G21" s="15"/>
      <c r="H21" s="16">
        <f t="shared" si="4"/>
        <v>0</v>
      </c>
      <c r="I21" s="49">
        <v>0</v>
      </c>
      <c r="J21" s="50" t="str">
        <f t="shared" si="0"/>
        <v/>
      </c>
      <c r="K21" s="46"/>
      <c r="L21" s="51" t="str">
        <f t="shared" si="5"/>
        <v>الحادي عشر/ 19</v>
      </c>
      <c r="M21" s="52" t="str">
        <f t="shared" si="1"/>
        <v/>
      </c>
      <c r="N21" s="48" t="str">
        <f t="shared" si="2"/>
        <v/>
      </c>
      <c r="O21" s="48" t="str">
        <f t="shared" si="3"/>
        <v/>
      </c>
    </row>
    <row r="22" ht="18.95" customHeight="1" spans="1:15">
      <c r="A22" s="7"/>
      <c r="B22" s="8" t="s">
        <v>275</v>
      </c>
      <c r="C22" s="13">
        <v>1</v>
      </c>
      <c r="D22" s="14">
        <v>1</v>
      </c>
      <c r="E22" s="14">
        <v>1</v>
      </c>
      <c r="F22" s="14">
        <v>1</v>
      </c>
      <c r="G22" s="15">
        <v>1</v>
      </c>
      <c r="H22" s="16">
        <f t="shared" si="4"/>
        <v>5</v>
      </c>
      <c r="I22" s="49">
        <v>0</v>
      </c>
      <c r="J22" s="50">
        <f t="shared" si="0"/>
        <v>80</v>
      </c>
      <c r="K22" s="46"/>
      <c r="L22" s="51" t="str">
        <f t="shared" si="5"/>
        <v>الحادي عشر/ 20</v>
      </c>
      <c r="M22" s="52">
        <f t="shared" si="1"/>
        <v>0.4</v>
      </c>
      <c r="N22" s="48">
        <f t="shared" si="2"/>
        <v>0.2</v>
      </c>
      <c r="O22" s="48">
        <f t="shared" si="3"/>
        <v>0.4</v>
      </c>
    </row>
    <row r="23" ht="18.95" customHeight="1" spans="1:15">
      <c r="A23" s="7"/>
      <c r="B23" s="20" t="s">
        <v>276</v>
      </c>
      <c r="C23" s="21">
        <v>1</v>
      </c>
      <c r="D23" s="22">
        <v>1</v>
      </c>
      <c r="E23" s="22">
        <v>1</v>
      </c>
      <c r="F23" s="22">
        <v>1</v>
      </c>
      <c r="G23" s="23">
        <v>1</v>
      </c>
      <c r="H23" s="24">
        <f t="shared" si="4"/>
        <v>5</v>
      </c>
      <c r="I23" s="53">
        <v>0</v>
      </c>
      <c r="J23" s="50">
        <f t="shared" si="0"/>
        <v>80</v>
      </c>
      <c r="K23" s="46"/>
      <c r="L23" s="54" t="str">
        <f t="shared" si="5"/>
        <v>الحادي عشر/ 21</v>
      </c>
      <c r="M23" s="52">
        <f t="shared" si="1"/>
        <v>0.4</v>
      </c>
      <c r="N23" s="48">
        <f t="shared" si="2"/>
        <v>0.2</v>
      </c>
      <c r="O23" s="48">
        <f t="shared" si="3"/>
        <v>0.4</v>
      </c>
    </row>
    <row r="24" ht="30" customHeight="1" spans="1:15">
      <c r="A24" s="7"/>
      <c r="B24" s="25" t="s">
        <v>37</v>
      </c>
      <c r="C24" s="26">
        <f t="shared" ref="C24:I24" si="6">SUM(C3:C23)</f>
        <v>3</v>
      </c>
      <c r="D24" s="27">
        <f t="shared" si="6"/>
        <v>3</v>
      </c>
      <c r="E24" s="28">
        <f t="shared" si="6"/>
        <v>3</v>
      </c>
      <c r="F24" s="29">
        <f t="shared" si="6"/>
        <v>3</v>
      </c>
      <c r="G24" s="30">
        <f t="shared" si="6"/>
        <v>3</v>
      </c>
      <c r="H24" s="31">
        <f t="shared" si="6"/>
        <v>15</v>
      </c>
      <c r="I24" s="31">
        <f t="shared" si="6"/>
        <v>0</v>
      </c>
      <c r="J24" s="55">
        <f>SUM(C24:F24)/H24*100</f>
        <v>80</v>
      </c>
      <c r="K24" s="56"/>
      <c r="L24" s="57" t="s">
        <v>37</v>
      </c>
      <c r="M24" s="58">
        <f>(C24+D24)/H24</f>
        <v>0.4</v>
      </c>
      <c r="N24" s="58">
        <f>E24/H24</f>
        <v>0.2</v>
      </c>
      <c r="O24" s="58">
        <f>((F24+G24-I24)/H24)</f>
        <v>0.4</v>
      </c>
    </row>
    <row r="25" ht="30" customHeight="1" spans="1:15">
      <c r="A25" s="7"/>
      <c r="B25" s="32" t="s">
        <v>87</v>
      </c>
      <c r="C25" s="33">
        <f>D24+C24</f>
        <v>6</v>
      </c>
      <c r="D25" s="34"/>
      <c r="E25" s="35">
        <f>E24</f>
        <v>3</v>
      </c>
      <c r="F25" s="33">
        <f>G24+F24</f>
        <v>6</v>
      </c>
      <c r="G25" s="34"/>
      <c r="H25" s="36"/>
      <c r="I25" s="36"/>
      <c r="J25" s="59"/>
      <c r="K25" s="56"/>
      <c r="L25" s="32"/>
      <c r="M25" s="60"/>
      <c r="N25" s="60"/>
      <c r="O25" s="61"/>
    </row>
    <row r="47" ht="24.95" customHeight="1" spans="15:21">
      <c r="O47" s="62" t="s">
        <v>88</v>
      </c>
      <c r="P47" s="63"/>
      <c r="Q47" s="63" t="str">
        <f>'التحليل العام للنتائج'!J3</f>
        <v>مدرسة معاذ بن جبل للتعليم الأساسي (5-12)</v>
      </c>
      <c r="R47" s="63"/>
      <c r="S47" s="63"/>
      <c r="T47" s="63"/>
      <c r="U47" s="75"/>
    </row>
  </sheetData>
  <sheetProtection algorithmName="SHA-512" hashValue="ugBPGBWy+mQLV51mZxAc8oJF5SEcf26K6IHGU3vTvCTGJ6xc/iL3syZuuYlpPfa78DpQPBcTRsXRUylmwxgdEw==" saltValue="9hXvYWVHJb4nf+azUJtyLg==" spinCount="100000" sheet="1" objects="1" scenarios="1"/>
  <protectedRanges>
    <protectedRange sqref="I3:I235" name="عدد المنقطعين"/>
    <protectedRange sqref="C3:G23" name="الشعب والبيانات"/>
  </protectedRanges>
  <mergeCells count="7">
    <mergeCell ref="Q2:S2"/>
    <mergeCell ref="T2:U2"/>
    <mergeCell ref="C25:D25"/>
    <mergeCell ref="F25:G25"/>
    <mergeCell ref="O47:P47"/>
    <mergeCell ref="Q47:U47"/>
    <mergeCell ref="Q3:U4"/>
  </mergeCells>
  <conditionalFormatting sqref="H3:H23">
    <cfRule type="cellIs" dxfId="2" priority="4" operator="greaterThan">
      <formula>0.5</formula>
    </cfRule>
  </conditionalFormatting>
  <conditionalFormatting sqref="J3:J24">
    <cfRule type="cellIs" dxfId="1" priority="5" operator="lessThan">
      <formula>50</formula>
    </cfRule>
  </conditionalFormatting>
  <conditionalFormatting sqref="M3:M24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{215312c2-036f-4a55-8849-b067f76b6fa9}</x14:id>
        </ext>
      </extLst>
    </cfRule>
  </conditionalFormatting>
  <conditionalFormatting sqref="N3:N24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{29973bc9-dcf6-4588-ac4a-8db58da65e86}</x14:id>
        </ext>
      </extLst>
    </cfRule>
  </conditionalFormatting>
  <conditionalFormatting sqref="O3:O24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{a26a0de7-d5be-43d7-8601-75cacd69f38d}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61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15312c2-036f-4a55-8849-b067f76b6fa9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M3:M24</xm:sqref>
        </x14:conditionalFormatting>
        <x14:conditionalFormatting xmlns:xm="http://schemas.microsoft.com/office/excel/2006/main">
          <x14:cfRule type="dataBar" id="{29973bc9-dcf6-4588-ac4a-8db58da65e86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N3:N24</xm:sqref>
        </x14:conditionalFormatting>
        <x14:conditionalFormatting xmlns:xm="http://schemas.microsoft.com/office/excel/2006/main">
          <x14:cfRule type="dataBar" id="{a26a0de7-d5be-43d7-8601-75cacd69f38d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O3:O24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ورقة14">
    <tabColor rgb="FFFFFF00"/>
    <pageSetUpPr fitToPage="1"/>
  </sheetPr>
  <dimension ref="A1:U47"/>
  <sheetViews>
    <sheetView view="pageBreakPreview" zoomScale="60" zoomScalePageLayoutView="40" zoomScaleNormal="100" workbookViewId="0">
      <selection activeCell="T55" sqref="T55"/>
    </sheetView>
  </sheetViews>
  <sheetFormatPr defaultColWidth="9" defaultRowHeight="12.75"/>
  <cols>
    <col min="1" max="1" width="4.57142857142857" customWidth="1"/>
    <col min="2" max="2" width="20.7142857142857" customWidth="1"/>
    <col min="3" max="7" width="8.71428571428571" customWidth="1"/>
    <col min="8" max="8" width="15.7142857142857" customWidth="1"/>
    <col min="9" max="9" width="13.7142857142857" customWidth="1"/>
    <col min="10" max="10" width="15.7142857142857" customWidth="1"/>
    <col min="11" max="11" width="3.71428571428571" customWidth="1"/>
    <col min="12" max="12" width="20.7142857142857" customWidth="1"/>
    <col min="13" max="15" width="12.7142857142857" customWidth="1"/>
    <col min="16" max="22" width="9.71428571428571" customWidth="1"/>
  </cols>
  <sheetData>
    <row r="1" ht="13.5"/>
    <row r="2" ht="30" customHeight="1" spans="2:21">
      <c r="B2" s="1" t="s">
        <v>254</v>
      </c>
      <c r="C2" s="2" t="s">
        <v>14</v>
      </c>
      <c r="D2" s="3" t="s">
        <v>15</v>
      </c>
      <c r="E2" s="3" t="s">
        <v>16</v>
      </c>
      <c r="F2" s="4" t="s">
        <v>17</v>
      </c>
      <c r="G2" s="5" t="s">
        <v>18</v>
      </c>
      <c r="H2" s="6" t="s">
        <v>67</v>
      </c>
      <c r="I2" s="37" t="s">
        <v>68</v>
      </c>
      <c r="J2" s="38" t="s">
        <v>21</v>
      </c>
      <c r="K2" s="39"/>
      <c r="L2" s="40" t="s">
        <v>277</v>
      </c>
      <c r="M2" s="41" t="s">
        <v>22</v>
      </c>
      <c r="N2" s="42" t="s">
        <v>23</v>
      </c>
      <c r="O2" s="43" t="s">
        <v>24</v>
      </c>
      <c r="Q2" s="64" t="s">
        <v>70</v>
      </c>
      <c r="R2" s="65"/>
      <c r="S2" s="66"/>
      <c r="T2" s="67" t="str">
        <f>'التحليل العام للنتائج'!Z3</f>
        <v>التربية الإسلامية</v>
      </c>
      <c r="U2" s="68"/>
    </row>
    <row r="3" ht="18.95" customHeight="1" spans="1:21">
      <c r="A3" s="7"/>
      <c r="B3" s="8" t="s">
        <v>278</v>
      </c>
      <c r="C3" s="9">
        <v>1</v>
      </c>
      <c r="D3" s="10">
        <v>1</v>
      </c>
      <c r="E3" s="10">
        <v>1</v>
      </c>
      <c r="F3" s="10">
        <v>1</v>
      </c>
      <c r="G3" s="11">
        <v>1</v>
      </c>
      <c r="H3" s="12">
        <f>SUM(C3:G3)</f>
        <v>5</v>
      </c>
      <c r="I3" s="44">
        <v>1</v>
      </c>
      <c r="J3" s="45">
        <f>IFERROR(SUM(C3:F3)/H3*100,"")</f>
        <v>80</v>
      </c>
      <c r="K3" s="46"/>
      <c r="L3" s="47" t="str">
        <f>B3</f>
        <v>الثاني عشر/ 1</v>
      </c>
      <c r="M3" s="48">
        <f>IFERROR(((C3+D3)/H3),"")</f>
        <v>0.4</v>
      </c>
      <c r="N3" s="48">
        <f>IFERROR((E3/H3),"")</f>
        <v>0.2</v>
      </c>
      <c r="O3" s="48">
        <f>IFERROR(((F3+G3-I3)/H3),"")</f>
        <v>0.2</v>
      </c>
      <c r="Q3" s="69" t="s">
        <v>72</v>
      </c>
      <c r="R3" s="70"/>
      <c r="S3" s="70"/>
      <c r="T3" s="70"/>
      <c r="U3" s="71"/>
    </row>
    <row r="4" ht="18.95" customHeight="1" spans="1:21">
      <c r="A4" s="7"/>
      <c r="B4" s="8" t="s">
        <v>279</v>
      </c>
      <c r="C4" s="13"/>
      <c r="D4" s="14"/>
      <c r="E4" s="14"/>
      <c r="F4" s="14"/>
      <c r="G4" s="15"/>
      <c r="H4" s="16">
        <f>SUM(C4:G4)</f>
        <v>0</v>
      </c>
      <c r="I4" s="49">
        <v>0</v>
      </c>
      <c r="J4" s="50" t="str">
        <f t="shared" ref="J4:J23" si="0">IFERROR(SUM(C4:F4)/H4*100,"")</f>
        <v/>
      </c>
      <c r="K4" s="46"/>
      <c r="L4" s="51" t="str">
        <f>B4</f>
        <v>الثاني عشر/ 2</v>
      </c>
      <c r="M4" s="52" t="str">
        <f t="shared" ref="M4:M23" si="1">IFERROR(((C4+D4)/H4),"")</f>
        <v/>
      </c>
      <c r="N4" s="48" t="str">
        <f t="shared" ref="N4:N23" si="2">IFERROR((E4/H4),"")</f>
        <v/>
      </c>
      <c r="O4" s="48" t="str">
        <f t="shared" ref="O4:O23" si="3">IFERROR(((F4+G4-I4)/H4),"")</f>
        <v/>
      </c>
      <c r="Q4" s="72"/>
      <c r="R4" s="73"/>
      <c r="S4" s="73"/>
      <c r="T4" s="73"/>
      <c r="U4" s="74"/>
    </row>
    <row r="5" ht="18.95" customHeight="1" spans="1:15">
      <c r="A5" s="7"/>
      <c r="B5" s="8" t="s">
        <v>280</v>
      </c>
      <c r="C5" s="13"/>
      <c r="D5" s="14"/>
      <c r="E5" s="14"/>
      <c r="F5" s="14"/>
      <c r="G5" s="15"/>
      <c r="H5" s="16">
        <f t="shared" ref="H5:H23" si="4">SUM(C5:G5)</f>
        <v>0</v>
      </c>
      <c r="I5" s="49">
        <v>0</v>
      </c>
      <c r="J5" s="50" t="str">
        <f t="shared" si="0"/>
        <v/>
      </c>
      <c r="K5" s="46"/>
      <c r="L5" s="51" t="str">
        <f t="shared" ref="L5:L23" si="5">B5</f>
        <v>الثاني عشر/ 3</v>
      </c>
      <c r="M5" s="52" t="str">
        <f t="shared" si="1"/>
        <v/>
      </c>
      <c r="N5" s="48" t="str">
        <f t="shared" si="2"/>
        <v/>
      </c>
      <c r="O5" s="48" t="str">
        <f t="shared" si="3"/>
        <v/>
      </c>
    </row>
    <row r="6" ht="18.95" customHeight="1" spans="1:15">
      <c r="A6" s="7"/>
      <c r="B6" s="8" t="s">
        <v>281</v>
      </c>
      <c r="C6" s="13"/>
      <c r="D6" s="14"/>
      <c r="E6" s="14"/>
      <c r="F6" s="14"/>
      <c r="G6" s="15"/>
      <c r="H6" s="16">
        <f t="shared" si="4"/>
        <v>0</v>
      </c>
      <c r="I6" s="49">
        <v>0</v>
      </c>
      <c r="J6" s="50" t="str">
        <f t="shared" si="0"/>
        <v/>
      </c>
      <c r="K6" s="46"/>
      <c r="L6" s="51" t="str">
        <f t="shared" si="5"/>
        <v>الثاني عشر/ 4</v>
      </c>
      <c r="M6" s="52" t="str">
        <f t="shared" si="1"/>
        <v/>
      </c>
      <c r="N6" s="48" t="str">
        <f t="shared" si="2"/>
        <v/>
      </c>
      <c r="O6" s="48" t="str">
        <f t="shared" si="3"/>
        <v/>
      </c>
    </row>
    <row r="7" ht="18.95" customHeight="1" spans="1:15">
      <c r="A7" s="7"/>
      <c r="B7" s="8" t="s">
        <v>282</v>
      </c>
      <c r="C7" s="17"/>
      <c r="D7" s="18"/>
      <c r="E7" s="18"/>
      <c r="F7" s="18"/>
      <c r="G7" s="19"/>
      <c r="H7" s="16">
        <f t="shared" si="4"/>
        <v>0</v>
      </c>
      <c r="I7" s="49">
        <v>0</v>
      </c>
      <c r="J7" s="50" t="str">
        <f t="shared" si="0"/>
        <v/>
      </c>
      <c r="K7" s="46"/>
      <c r="L7" s="51" t="str">
        <f t="shared" si="5"/>
        <v>الثاني عشر/ 5</v>
      </c>
      <c r="M7" s="52" t="str">
        <f t="shared" si="1"/>
        <v/>
      </c>
      <c r="N7" s="48" t="str">
        <f t="shared" si="2"/>
        <v/>
      </c>
      <c r="O7" s="48" t="str">
        <f t="shared" si="3"/>
        <v/>
      </c>
    </row>
    <row r="8" ht="18.95" customHeight="1" spans="1:15">
      <c r="A8" s="7"/>
      <c r="B8" s="8" t="s">
        <v>283</v>
      </c>
      <c r="C8" s="17"/>
      <c r="D8" s="18"/>
      <c r="E8" s="18"/>
      <c r="F8" s="18"/>
      <c r="G8" s="19"/>
      <c r="H8" s="16">
        <f t="shared" si="4"/>
        <v>0</v>
      </c>
      <c r="I8" s="49">
        <v>0</v>
      </c>
      <c r="J8" s="50" t="str">
        <f t="shared" si="0"/>
        <v/>
      </c>
      <c r="K8" s="46"/>
      <c r="L8" s="51" t="str">
        <f t="shared" si="5"/>
        <v>الثاني عشر/ 6</v>
      </c>
      <c r="M8" s="52" t="str">
        <f t="shared" si="1"/>
        <v/>
      </c>
      <c r="N8" s="48" t="str">
        <f t="shared" si="2"/>
        <v/>
      </c>
      <c r="O8" s="48" t="str">
        <f t="shared" si="3"/>
        <v/>
      </c>
    </row>
    <row r="9" ht="18.95" customHeight="1" spans="1:15">
      <c r="A9" s="7"/>
      <c r="B9" s="8" t="s">
        <v>284</v>
      </c>
      <c r="C9" s="13"/>
      <c r="D9" s="14"/>
      <c r="E9" s="14"/>
      <c r="F9" s="14"/>
      <c r="G9" s="15"/>
      <c r="H9" s="16">
        <f t="shared" si="4"/>
        <v>0</v>
      </c>
      <c r="I9" s="49">
        <v>0</v>
      </c>
      <c r="J9" s="50" t="str">
        <f t="shared" si="0"/>
        <v/>
      </c>
      <c r="K9" s="46"/>
      <c r="L9" s="51" t="str">
        <f t="shared" si="5"/>
        <v>الثاني عشر/ 7</v>
      </c>
      <c r="M9" s="52" t="str">
        <f t="shared" si="1"/>
        <v/>
      </c>
      <c r="N9" s="48" t="str">
        <f t="shared" si="2"/>
        <v/>
      </c>
      <c r="O9" s="48" t="str">
        <f t="shared" si="3"/>
        <v/>
      </c>
    </row>
    <row r="10" ht="18.95" customHeight="1" spans="1:15">
      <c r="A10" s="7"/>
      <c r="B10" s="8" t="s">
        <v>285</v>
      </c>
      <c r="C10" s="13"/>
      <c r="D10" s="14"/>
      <c r="E10" s="14"/>
      <c r="F10" s="14"/>
      <c r="G10" s="15"/>
      <c r="H10" s="16">
        <f t="shared" si="4"/>
        <v>0</v>
      </c>
      <c r="I10" s="49">
        <v>0</v>
      </c>
      <c r="J10" s="50" t="str">
        <f t="shared" si="0"/>
        <v/>
      </c>
      <c r="K10" s="46"/>
      <c r="L10" s="51" t="str">
        <f t="shared" si="5"/>
        <v>الثاني عشر/ 8</v>
      </c>
      <c r="M10" s="52" t="str">
        <f t="shared" si="1"/>
        <v/>
      </c>
      <c r="N10" s="48" t="str">
        <f t="shared" si="2"/>
        <v/>
      </c>
      <c r="O10" s="48" t="str">
        <f t="shared" si="3"/>
        <v/>
      </c>
    </row>
    <row r="11" ht="18.95" customHeight="1" spans="1:15">
      <c r="A11" s="7"/>
      <c r="B11" s="8" t="s">
        <v>286</v>
      </c>
      <c r="C11" s="13"/>
      <c r="D11" s="14"/>
      <c r="E11" s="14"/>
      <c r="F11" s="14"/>
      <c r="G11" s="15"/>
      <c r="H11" s="16">
        <f t="shared" si="4"/>
        <v>0</v>
      </c>
      <c r="I11" s="49">
        <v>0</v>
      </c>
      <c r="J11" s="50" t="str">
        <f t="shared" si="0"/>
        <v/>
      </c>
      <c r="K11" s="46"/>
      <c r="L11" s="51" t="str">
        <f t="shared" si="5"/>
        <v>الثاني عشر/ 9</v>
      </c>
      <c r="M11" s="52" t="str">
        <f t="shared" si="1"/>
        <v/>
      </c>
      <c r="N11" s="48" t="str">
        <f t="shared" si="2"/>
        <v/>
      </c>
      <c r="O11" s="48" t="str">
        <f t="shared" si="3"/>
        <v/>
      </c>
    </row>
    <row r="12" ht="18.95" customHeight="1" spans="1:15">
      <c r="A12" s="7"/>
      <c r="B12" s="8" t="s">
        <v>287</v>
      </c>
      <c r="C12" s="13"/>
      <c r="D12" s="14"/>
      <c r="E12" s="14"/>
      <c r="F12" s="14"/>
      <c r="G12" s="15"/>
      <c r="H12" s="16">
        <f t="shared" si="4"/>
        <v>0</v>
      </c>
      <c r="I12" s="49">
        <v>0</v>
      </c>
      <c r="J12" s="50" t="str">
        <f t="shared" si="0"/>
        <v/>
      </c>
      <c r="K12" s="46"/>
      <c r="L12" s="51" t="str">
        <f t="shared" si="5"/>
        <v>الثاني عشر/ 10</v>
      </c>
      <c r="M12" s="52" t="str">
        <f t="shared" si="1"/>
        <v/>
      </c>
      <c r="N12" s="48" t="str">
        <f t="shared" si="2"/>
        <v/>
      </c>
      <c r="O12" s="48" t="str">
        <f t="shared" si="3"/>
        <v/>
      </c>
    </row>
    <row r="13" ht="18.95" customHeight="1" spans="1:15">
      <c r="A13" s="7"/>
      <c r="B13" s="8" t="s">
        <v>288</v>
      </c>
      <c r="C13" s="13"/>
      <c r="D13" s="14"/>
      <c r="E13" s="14"/>
      <c r="F13" s="14"/>
      <c r="G13" s="15"/>
      <c r="H13" s="16">
        <f t="shared" si="4"/>
        <v>0</v>
      </c>
      <c r="I13" s="49">
        <v>0</v>
      </c>
      <c r="J13" s="50" t="str">
        <f t="shared" si="0"/>
        <v/>
      </c>
      <c r="K13" s="46"/>
      <c r="L13" s="51" t="str">
        <f t="shared" si="5"/>
        <v>الثاني عشر/ 11</v>
      </c>
      <c r="M13" s="52" t="str">
        <f t="shared" si="1"/>
        <v/>
      </c>
      <c r="N13" s="48" t="str">
        <f t="shared" si="2"/>
        <v/>
      </c>
      <c r="O13" s="48" t="str">
        <f t="shared" si="3"/>
        <v/>
      </c>
    </row>
    <row r="14" ht="18.95" customHeight="1" spans="1:15">
      <c r="A14" s="7"/>
      <c r="B14" s="8" t="s">
        <v>289</v>
      </c>
      <c r="C14" s="13"/>
      <c r="D14" s="14"/>
      <c r="E14" s="14"/>
      <c r="F14" s="14"/>
      <c r="G14" s="15"/>
      <c r="H14" s="16">
        <f t="shared" si="4"/>
        <v>0</v>
      </c>
      <c r="I14" s="49">
        <v>0</v>
      </c>
      <c r="J14" s="50" t="str">
        <f t="shared" si="0"/>
        <v/>
      </c>
      <c r="K14" s="46"/>
      <c r="L14" s="51" t="str">
        <f t="shared" si="5"/>
        <v>الثاني عشر/ 12</v>
      </c>
      <c r="M14" s="52" t="str">
        <f t="shared" si="1"/>
        <v/>
      </c>
      <c r="N14" s="48" t="str">
        <f t="shared" si="2"/>
        <v/>
      </c>
      <c r="O14" s="48" t="str">
        <f t="shared" si="3"/>
        <v/>
      </c>
    </row>
    <row r="15" ht="18.95" customHeight="1" spans="1:15">
      <c r="A15" s="7"/>
      <c r="B15" s="8" t="s">
        <v>290</v>
      </c>
      <c r="C15" s="13"/>
      <c r="D15" s="14"/>
      <c r="E15" s="14"/>
      <c r="F15" s="14"/>
      <c r="G15" s="15"/>
      <c r="H15" s="16">
        <f t="shared" si="4"/>
        <v>0</v>
      </c>
      <c r="I15" s="49">
        <v>0</v>
      </c>
      <c r="J15" s="50" t="str">
        <f t="shared" si="0"/>
        <v/>
      </c>
      <c r="K15" s="46"/>
      <c r="L15" s="51" t="str">
        <f t="shared" si="5"/>
        <v>الثاني عشر/ 13</v>
      </c>
      <c r="M15" s="52" t="str">
        <f t="shared" si="1"/>
        <v/>
      </c>
      <c r="N15" s="48" t="str">
        <f t="shared" si="2"/>
        <v/>
      </c>
      <c r="O15" s="48" t="str">
        <f t="shared" si="3"/>
        <v/>
      </c>
    </row>
    <row r="16" ht="18.95" customHeight="1" spans="1:15">
      <c r="A16" s="7"/>
      <c r="B16" s="8" t="s">
        <v>291</v>
      </c>
      <c r="C16" s="13"/>
      <c r="D16" s="14"/>
      <c r="E16" s="14"/>
      <c r="F16" s="14"/>
      <c r="G16" s="15"/>
      <c r="H16" s="16">
        <f t="shared" si="4"/>
        <v>0</v>
      </c>
      <c r="I16" s="49">
        <v>0</v>
      </c>
      <c r="J16" s="50" t="str">
        <f t="shared" si="0"/>
        <v/>
      </c>
      <c r="K16" s="46"/>
      <c r="L16" s="51" t="str">
        <f t="shared" si="5"/>
        <v>الثاني عشر/ 14</v>
      </c>
      <c r="M16" s="52" t="str">
        <f t="shared" si="1"/>
        <v/>
      </c>
      <c r="N16" s="48" t="str">
        <f t="shared" si="2"/>
        <v/>
      </c>
      <c r="O16" s="48" t="str">
        <f t="shared" si="3"/>
        <v/>
      </c>
    </row>
    <row r="17" ht="18.95" customHeight="1" spans="1:15">
      <c r="A17" s="7"/>
      <c r="B17" s="8" t="s">
        <v>292</v>
      </c>
      <c r="C17" s="13"/>
      <c r="D17" s="14"/>
      <c r="E17" s="14"/>
      <c r="F17" s="14"/>
      <c r="G17" s="15"/>
      <c r="H17" s="16">
        <f t="shared" si="4"/>
        <v>0</v>
      </c>
      <c r="I17" s="49">
        <v>0</v>
      </c>
      <c r="J17" s="50" t="str">
        <f t="shared" si="0"/>
        <v/>
      </c>
      <c r="K17" s="46"/>
      <c r="L17" s="51" t="str">
        <f t="shared" si="5"/>
        <v>الثاني عشر/ 15</v>
      </c>
      <c r="M17" s="52" t="str">
        <f t="shared" si="1"/>
        <v/>
      </c>
      <c r="N17" s="48" t="str">
        <f t="shared" si="2"/>
        <v/>
      </c>
      <c r="O17" s="48" t="str">
        <f t="shared" si="3"/>
        <v/>
      </c>
    </row>
    <row r="18" ht="18.95" customHeight="1" spans="1:15">
      <c r="A18" s="7"/>
      <c r="B18" s="8" t="s">
        <v>293</v>
      </c>
      <c r="C18" s="13"/>
      <c r="D18" s="14"/>
      <c r="E18" s="14"/>
      <c r="F18" s="14"/>
      <c r="G18" s="15"/>
      <c r="H18" s="16">
        <f t="shared" si="4"/>
        <v>0</v>
      </c>
      <c r="I18" s="49">
        <v>0</v>
      </c>
      <c r="J18" s="50" t="str">
        <f t="shared" si="0"/>
        <v/>
      </c>
      <c r="K18" s="46"/>
      <c r="L18" s="51" t="str">
        <f t="shared" si="5"/>
        <v>الثاني عشر/ 16</v>
      </c>
      <c r="M18" s="52" t="str">
        <f t="shared" si="1"/>
        <v/>
      </c>
      <c r="N18" s="48" t="str">
        <f t="shared" si="2"/>
        <v/>
      </c>
      <c r="O18" s="48" t="str">
        <f t="shared" si="3"/>
        <v/>
      </c>
    </row>
    <row r="19" ht="18.95" customHeight="1" spans="1:15">
      <c r="A19" s="7"/>
      <c r="B19" s="8" t="s">
        <v>294</v>
      </c>
      <c r="C19" s="13"/>
      <c r="D19" s="14"/>
      <c r="E19" s="14"/>
      <c r="F19" s="14"/>
      <c r="G19" s="15"/>
      <c r="H19" s="16">
        <f t="shared" si="4"/>
        <v>0</v>
      </c>
      <c r="I19" s="49">
        <v>0</v>
      </c>
      <c r="J19" s="50" t="str">
        <f t="shared" si="0"/>
        <v/>
      </c>
      <c r="K19" s="46"/>
      <c r="L19" s="51" t="str">
        <f t="shared" si="5"/>
        <v>الثاني عشر/ 17</v>
      </c>
      <c r="M19" s="52" t="str">
        <f t="shared" si="1"/>
        <v/>
      </c>
      <c r="N19" s="48" t="str">
        <f t="shared" si="2"/>
        <v/>
      </c>
      <c r="O19" s="48" t="str">
        <f t="shared" si="3"/>
        <v/>
      </c>
    </row>
    <row r="20" ht="18.95" customHeight="1" spans="1:15">
      <c r="A20" s="7"/>
      <c r="B20" s="8" t="s">
        <v>295</v>
      </c>
      <c r="C20" s="13"/>
      <c r="D20" s="14"/>
      <c r="E20" s="14"/>
      <c r="F20" s="14"/>
      <c r="G20" s="15"/>
      <c r="H20" s="16">
        <f t="shared" si="4"/>
        <v>0</v>
      </c>
      <c r="I20" s="49">
        <v>0</v>
      </c>
      <c r="J20" s="50" t="str">
        <f t="shared" si="0"/>
        <v/>
      </c>
      <c r="K20" s="46"/>
      <c r="L20" s="51" t="str">
        <f t="shared" si="5"/>
        <v>الثاني عشر/ 18</v>
      </c>
      <c r="M20" s="52" t="str">
        <f t="shared" si="1"/>
        <v/>
      </c>
      <c r="N20" s="48" t="str">
        <f t="shared" si="2"/>
        <v/>
      </c>
      <c r="O20" s="48" t="str">
        <f t="shared" si="3"/>
        <v/>
      </c>
    </row>
    <row r="21" ht="18.95" customHeight="1" spans="1:15">
      <c r="A21" s="7"/>
      <c r="B21" s="8" t="s">
        <v>296</v>
      </c>
      <c r="C21" s="13"/>
      <c r="D21" s="14"/>
      <c r="E21" s="14"/>
      <c r="F21" s="14"/>
      <c r="G21" s="15"/>
      <c r="H21" s="16">
        <f t="shared" si="4"/>
        <v>0</v>
      </c>
      <c r="I21" s="49">
        <v>0</v>
      </c>
      <c r="J21" s="50" t="str">
        <f t="shared" si="0"/>
        <v/>
      </c>
      <c r="K21" s="46"/>
      <c r="L21" s="51" t="str">
        <f t="shared" si="5"/>
        <v>الثاني عشر/ 19</v>
      </c>
      <c r="M21" s="52" t="str">
        <f t="shared" si="1"/>
        <v/>
      </c>
      <c r="N21" s="48" t="str">
        <f t="shared" si="2"/>
        <v/>
      </c>
      <c r="O21" s="48" t="str">
        <f t="shared" si="3"/>
        <v/>
      </c>
    </row>
    <row r="22" ht="18.95" customHeight="1" spans="1:15">
      <c r="A22" s="7"/>
      <c r="B22" s="8" t="s">
        <v>297</v>
      </c>
      <c r="C22" s="13">
        <v>1</v>
      </c>
      <c r="D22" s="14">
        <v>1</v>
      </c>
      <c r="E22" s="14">
        <v>1</v>
      </c>
      <c r="F22" s="14">
        <v>1</v>
      </c>
      <c r="G22" s="15">
        <v>1</v>
      </c>
      <c r="H22" s="16">
        <f t="shared" si="4"/>
        <v>5</v>
      </c>
      <c r="I22" s="49">
        <v>2</v>
      </c>
      <c r="J22" s="50">
        <f t="shared" si="0"/>
        <v>80</v>
      </c>
      <c r="K22" s="46"/>
      <c r="L22" s="51" t="str">
        <f t="shared" si="5"/>
        <v>الثاني عشر/ 20</v>
      </c>
      <c r="M22" s="52">
        <f t="shared" si="1"/>
        <v>0.4</v>
      </c>
      <c r="N22" s="48">
        <f t="shared" si="2"/>
        <v>0.2</v>
      </c>
      <c r="O22" s="48">
        <f t="shared" si="3"/>
        <v>0</v>
      </c>
    </row>
    <row r="23" ht="18.95" customHeight="1" spans="1:15">
      <c r="A23" s="7"/>
      <c r="B23" s="20" t="s">
        <v>298</v>
      </c>
      <c r="C23" s="21">
        <v>1</v>
      </c>
      <c r="D23" s="22">
        <v>1</v>
      </c>
      <c r="E23" s="22">
        <v>1</v>
      </c>
      <c r="F23" s="22">
        <v>1</v>
      </c>
      <c r="G23" s="23">
        <v>1</v>
      </c>
      <c r="H23" s="24">
        <f t="shared" si="4"/>
        <v>5</v>
      </c>
      <c r="I23" s="53">
        <v>1</v>
      </c>
      <c r="J23" s="50">
        <f t="shared" si="0"/>
        <v>80</v>
      </c>
      <c r="K23" s="46"/>
      <c r="L23" s="54" t="str">
        <f t="shared" si="5"/>
        <v>الثاني عشر/ 21</v>
      </c>
      <c r="M23" s="52">
        <f t="shared" si="1"/>
        <v>0.4</v>
      </c>
      <c r="N23" s="48">
        <f t="shared" si="2"/>
        <v>0.2</v>
      </c>
      <c r="O23" s="48">
        <f t="shared" si="3"/>
        <v>0.2</v>
      </c>
    </row>
    <row r="24" ht="30" customHeight="1" spans="1:15">
      <c r="A24" s="7"/>
      <c r="B24" s="25" t="s">
        <v>37</v>
      </c>
      <c r="C24" s="26">
        <f t="shared" ref="C24:I24" si="6">SUM(C3:C23)</f>
        <v>3</v>
      </c>
      <c r="D24" s="27">
        <f t="shared" si="6"/>
        <v>3</v>
      </c>
      <c r="E24" s="28">
        <f t="shared" si="6"/>
        <v>3</v>
      </c>
      <c r="F24" s="29">
        <f t="shared" si="6"/>
        <v>3</v>
      </c>
      <c r="G24" s="30">
        <f t="shared" si="6"/>
        <v>3</v>
      </c>
      <c r="H24" s="31">
        <f t="shared" si="6"/>
        <v>15</v>
      </c>
      <c r="I24" s="31">
        <f t="shared" si="6"/>
        <v>4</v>
      </c>
      <c r="J24" s="55">
        <f>SUM(C24:F24)/H24*100</f>
        <v>80</v>
      </c>
      <c r="K24" s="56"/>
      <c r="L24" s="57" t="s">
        <v>37</v>
      </c>
      <c r="M24" s="58">
        <f>(C24+D24)/H24</f>
        <v>0.4</v>
      </c>
      <c r="N24" s="58">
        <f>E24/H24</f>
        <v>0.2</v>
      </c>
      <c r="O24" s="58">
        <f>((F24+G24-I24)/H24)</f>
        <v>0.133333333333333</v>
      </c>
    </row>
    <row r="25" ht="30" customHeight="1" spans="1:15">
      <c r="A25" s="7"/>
      <c r="B25" s="32" t="s">
        <v>87</v>
      </c>
      <c r="C25" s="33">
        <f>D24+C24</f>
        <v>6</v>
      </c>
      <c r="D25" s="34"/>
      <c r="E25" s="35">
        <f>E24</f>
        <v>3</v>
      </c>
      <c r="F25" s="33">
        <f>G24+F24</f>
        <v>6</v>
      </c>
      <c r="G25" s="34"/>
      <c r="H25" s="36"/>
      <c r="I25" s="36"/>
      <c r="J25" s="59"/>
      <c r="K25" s="56"/>
      <c r="L25" s="32"/>
      <c r="M25" s="60"/>
      <c r="N25" s="60"/>
      <c r="O25" s="61"/>
    </row>
    <row r="47" ht="24.95" customHeight="1" spans="15:21">
      <c r="O47" s="62" t="s">
        <v>88</v>
      </c>
      <c r="P47" s="63"/>
      <c r="Q47" s="63" t="str">
        <f>'التحليل العام للنتائج'!J3</f>
        <v>مدرسة معاذ بن جبل للتعليم الأساسي (5-12)</v>
      </c>
      <c r="R47" s="63"/>
      <c r="S47" s="63"/>
      <c r="T47" s="63"/>
      <c r="U47" s="75"/>
    </row>
  </sheetData>
  <sheetProtection algorithmName="SHA-512" hashValue="W3YUM0wyRWqgFwprCUuaL1s5xss7hCBTekYvn/OUG2Ib7qF65OjzBI6nYJ4uODvMCX2VeJGzrOUZVJxFQcrwUg==" saltValue="koXwfvWT2yxRrTDWfLP1wg==" spinCount="100000" sheet="1" objects="1" scenarios="1"/>
  <protectedRanges>
    <protectedRange sqref="I3:I235" name="عدد المنقطعين"/>
    <protectedRange sqref="C3:G23" name="الشعب والبيانات"/>
  </protectedRanges>
  <mergeCells count="7">
    <mergeCell ref="Q2:S2"/>
    <mergeCell ref="T2:U2"/>
    <mergeCell ref="C25:D25"/>
    <mergeCell ref="F25:G25"/>
    <mergeCell ref="O47:P47"/>
    <mergeCell ref="Q47:U47"/>
    <mergeCell ref="Q3:U4"/>
  </mergeCells>
  <conditionalFormatting sqref="H3:H23">
    <cfRule type="cellIs" dxfId="2" priority="11" operator="greaterThan">
      <formula>0.5</formula>
    </cfRule>
  </conditionalFormatting>
  <conditionalFormatting sqref="J3:J24">
    <cfRule type="cellIs" dxfId="1" priority="10" operator="lessThan">
      <formula>50</formula>
    </cfRule>
  </conditionalFormatting>
  <conditionalFormatting sqref="M3:M24">
    <cfRule type="dataBar" priority="3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{7277a94a-c7f0-4dc5-a6ac-a38e9e5cd8ae}</x14:id>
        </ext>
      </extLst>
    </cfRule>
  </conditionalFormatting>
  <conditionalFormatting sqref="N3:N24">
    <cfRule type="dataBar" priority="2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{5f098003-e38a-4266-828e-abfcc14e95da}</x14:id>
        </ext>
      </extLst>
    </cfRule>
  </conditionalFormatting>
  <conditionalFormatting sqref="O3:O24">
    <cfRule type="dataBar" priority="1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{412754b4-c818-4622-912c-bd0d2c79a127}</x14:id>
        </ext>
      </extLst>
    </cfRule>
  </conditionalFormatting>
  <printOptions horizontalCentered="1"/>
  <pageMargins left="0.196850393700787" right="0.196850393700787" top="0.984251968503937" bottom="0.275590551181102" header="0.236220472440945" footer="0.196850393700787"/>
  <pageSetup paperSize="9" scale="61" orientation="landscape"/>
  <headerFooter alignWithMargins="0">
    <oddHeader>&amp;C&amp;"DecoType Naskh,غامق"&amp;20المخطط البياني لمستويات أداء الطلبة حسب المواد الدراسية 
للصفوف ( 5 - 11)</oddHeader>
    <oddFooter>&amp;C&amp;"Arial,غامق"&amp;12صفحة &amp;P من &amp;N</oddFooter>
  </headerFooter>
  <colBreaks count="1" manualBreakCount="1">
    <brk id="10" max="1048575" man="1"/>
  </colBreak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277a94a-c7f0-4dc5-a6ac-a38e9e5cd8ae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M3:M24</xm:sqref>
        </x14:conditionalFormatting>
        <x14:conditionalFormatting xmlns:xm="http://schemas.microsoft.com/office/excel/2006/main">
          <x14:cfRule type="dataBar" id="{5f098003-e38a-4266-828e-abfcc14e95da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N3:N24</xm:sqref>
        </x14:conditionalFormatting>
        <x14:conditionalFormatting xmlns:xm="http://schemas.microsoft.com/office/excel/2006/main">
          <x14:cfRule type="dataBar" id="{412754b4-c818-4622-912c-bd0d2c79a127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O3:O24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تاريخ التحليل" rangeCreator="" othersAccessPermission="edit"/>
    <arrUserId title="العام الدراسي" rangeCreator="" othersAccessPermission="edit"/>
    <arrUserId title="اسم المادة" rangeCreator="" othersAccessPermission="edit"/>
    <arrUserId title="اسم المدرسة" rangeCreator="" othersAccessPermission="edit"/>
    <arrUserId title="الفصل الدراسي" rangeCreator="" othersAccessPermission="edit"/>
  </rangeList>
  <rangeList sheetStid="28" master="" otherUserPermission="visible">
    <arrUserId title="طلبة الرعاية" rangeCreator="" othersAccessPermission="edit"/>
    <arrUserId title="القرارات الإدارية" rangeCreator="" othersAccessPermission="edit"/>
    <arrUserId title="الحرمان" rangeCreator="" othersAccessPermission="edit"/>
  </rangeList>
  <rangeList sheetStid="46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45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43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42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41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40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39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38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36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17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13" master="" otherUserPermission="visible">
    <arrUserId title="عدد المنقطعين" rangeCreator="" othersAccessPermission="edit"/>
    <arrUserId title="الشعب والبيانات" rangeCreator="" othersAccessPermission="edit"/>
  </rangeList>
  <rangeList sheetStid="44" master="" otherUserPermission="visible">
    <arrUserId title="عدد المنقطعين" rangeCreator="" othersAccessPermission="edit"/>
    <arrUserId title="الشعب والبيانات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arwa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التحليل العام للنتائج</vt:lpstr>
      <vt:lpstr>حالة الطلبة في الفصول</vt:lpstr>
      <vt:lpstr>الأول</vt:lpstr>
      <vt:lpstr>الثاني</vt:lpstr>
      <vt:lpstr>الثالث</vt:lpstr>
      <vt:lpstr>الرابع</vt:lpstr>
      <vt:lpstr>الخامس</vt:lpstr>
      <vt:lpstr>السادس</vt:lpstr>
      <vt:lpstr>السابع</vt:lpstr>
      <vt:lpstr>الثامن</vt:lpstr>
      <vt:lpstr>التاسع</vt:lpstr>
      <vt:lpstr>العاشر</vt:lpstr>
      <vt:lpstr>الحادي عشر</vt:lpstr>
      <vt:lpstr>الثاني عشر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ABUMADA</dc:creator>
  <cp:lastModifiedBy>Ms-Reem</cp:lastModifiedBy>
  <dcterms:created xsi:type="dcterms:W3CDTF">2010-05-31T10:03:00Z</dcterms:created>
  <cp:lastPrinted>2018-12-25T11:01:00Z</cp:lastPrinted>
  <dcterms:modified xsi:type="dcterms:W3CDTF">2026-04-09T06:07:14Z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D5637A58AD6D408E849E1D5FA9036313_12</vt:lpwstr>
  </property>
  <property fmtid="{D5CDD505-2E9C-101B-9397-08002B2CF9AE}" pid="3" name="KSOProductBuildVer">
    <vt:lpwstr>1033-12.2.0.22549</vt:lpwstr>
  </property>
</Properties>
</file>