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oe7397126\Desktop\"/>
    </mc:Choice>
  </mc:AlternateContent>
  <xr:revisionPtr revIDLastSave="0" documentId="8_{F9581AFA-0B26-4551-8698-D9CA0A896797}" xr6:coauthVersionLast="47" xr6:coauthVersionMax="47" xr10:uidLastSave="{00000000-0000-0000-0000-000000000000}"/>
  <workbookProtection workbookAlgorithmName="SHA-512" workbookHashValue="7eavVb3ldaUfSiMKvoWbNzAGMKfiOB11tRoTaoBdJjnWpvPHkZknIdtk+RRLKq1kG1JQ4LIayFBTf0kY6odIHA==" workbookSaltValue="Yt46I7Sx/jIBN2pqBvbWfg==" workbookSpinCount="100000" lockStructure="1"/>
  <bookViews>
    <workbookView xWindow="-120" yWindow="-120" windowWidth="29040" windowHeight="15720" tabRatio="693" xr2:uid="{00000000-000D-0000-FFFF-FFFF00000000}"/>
  </bookViews>
  <sheets>
    <sheet name="تحليل نتائج المعلم" sheetId="7" r:id="rId1"/>
  </sheets>
  <definedNames>
    <definedName name="_xlnm.Print_Area" localSheetId="0">'تحليل نتائج المعلم'!$B$1:$V$67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63" i="7" l="1"/>
  <c r="J23" i="7" l="1"/>
  <c r="H23" i="7"/>
  <c r="G23" i="7"/>
  <c r="F23" i="7"/>
  <c r="F24" i="7" s="1"/>
  <c r="E23" i="7"/>
  <c r="D23" i="7"/>
  <c r="I19" i="7"/>
  <c r="I20" i="7"/>
  <c r="I21" i="7"/>
  <c r="M19" i="7"/>
  <c r="M20" i="7"/>
  <c r="M21" i="7"/>
  <c r="N21" i="7" l="1"/>
  <c r="K21" i="7"/>
  <c r="O21" i="7"/>
  <c r="P21" i="7"/>
  <c r="P19" i="7"/>
  <c r="K19" i="7"/>
  <c r="O19" i="7"/>
  <c r="N19" i="7"/>
  <c r="K20" i="7"/>
  <c r="N20" i="7"/>
  <c r="O20" i="7"/>
  <c r="P20" i="7"/>
  <c r="D24" i="7"/>
  <c r="G24" i="7"/>
  <c r="I22" i="7"/>
  <c r="M18" i="7"/>
  <c r="M9" i="7"/>
  <c r="M10" i="7"/>
  <c r="M11" i="7"/>
  <c r="M12" i="7"/>
  <c r="I8" i="7"/>
  <c r="I10" i="7"/>
  <c r="I12" i="7"/>
  <c r="O12" i="7" l="1"/>
  <c r="N12" i="7"/>
  <c r="K12" i="7"/>
  <c r="P12" i="7"/>
  <c r="P10" i="7"/>
  <c r="O10" i="7"/>
  <c r="N10" i="7"/>
  <c r="K10" i="7"/>
  <c r="P8" i="7"/>
  <c r="O8" i="7"/>
  <c r="N8" i="7"/>
  <c r="K8" i="7"/>
  <c r="O22" i="7"/>
  <c r="N22" i="7"/>
  <c r="P22" i="7"/>
  <c r="K22" i="7"/>
  <c r="I18" i="7"/>
  <c r="I11" i="7"/>
  <c r="I9" i="7"/>
  <c r="M14" i="7"/>
  <c r="M15" i="7"/>
  <c r="M16" i="7"/>
  <c r="M17" i="7"/>
  <c r="M22" i="7"/>
  <c r="T2" i="7"/>
  <c r="P9" i="7" l="1"/>
  <c r="O9" i="7"/>
  <c r="N9" i="7"/>
  <c r="K9" i="7"/>
  <c r="K11" i="7"/>
  <c r="P11" i="7"/>
  <c r="O11" i="7"/>
  <c r="N11" i="7"/>
  <c r="K18" i="7"/>
  <c r="P18" i="7"/>
  <c r="O18" i="7"/>
  <c r="N18" i="7"/>
  <c r="M13" i="7"/>
  <c r="M8" i="7"/>
  <c r="I14" i="7" l="1"/>
  <c r="I17" i="7"/>
  <c r="P14" i="7" l="1"/>
  <c r="O14" i="7"/>
  <c r="N14" i="7"/>
  <c r="K14" i="7"/>
  <c r="N17" i="7"/>
  <c r="O17" i="7"/>
  <c r="K17" i="7"/>
  <c r="P17" i="7"/>
  <c r="I16" i="7"/>
  <c r="I13" i="7"/>
  <c r="I15" i="7"/>
  <c r="P15" i="7" l="1"/>
  <c r="O15" i="7"/>
  <c r="K15" i="7"/>
  <c r="N15" i="7"/>
  <c r="O13" i="7"/>
  <c r="N13" i="7"/>
  <c r="K13" i="7"/>
  <c r="P13" i="7"/>
  <c r="O16" i="7"/>
  <c r="P16" i="7"/>
  <c r="N16" i="7"/>
  <c r="K16" i="7"/>
  <c r="I23" i="7"/>
  <c r="O23" i="7" s="1"/>
  <c r="P23" i="7" l="1"/>
  <c r="N23" i="7"/>
  <c r="K23" i="7"/>
</calcChain>
</file>

<file path=xl/sharedStrings.xml><?xml version="1.0" encoding="utf-8"?>
<sst xmlns="http://schemas.openxmlformats.org/spreadsheetml/2006/main" count="47" uniqueCount="47">
  <si>
    <t>أ</t>
  </si>
  <si>
    <t>ب</t>
  </si>
  <si>
    <t>ج</t>
  </si>
  <si>
    <t>د</t>
  </si>
  <si>
    <t>هـ</t>
  </si>
  <si>
    <t xml:space="preserve">نسبة النجاح </t>
  </si>
  <si>
    <t>المجموع</t>
  </si>
  <si>
    <t>الصف</t>
  </si>
  <si>
    <t>المجموع:</t>
  </si>
  <si>
    <t>الإجمالي</t>
  </si>
  <si>
    <t>المقيدين</t>
  </si>
  <si>
    <t>الحالات</t>
  </si>
  <si>
    <t>التوسط</t>
  </si>
  <si>
    <t>مدرسة:</t>
  </si>
  <si>
    <t>نسبة القوة والضعف حسب الصفوف</t>
  </si>
  <si>
    <t>القوة</t>
  </si>
  <si>
    <t>الضعف</t>
  </si>
  <si>
    <t>يعتمد،،،</t>
  </si>
  <si>
    <t>إدارة المدرسة</t>
  </si>
  <si>
    <t xml:space="preserve">الفصل: </t>
  </si>
  <si>
    <t>الأول</t>
  </si>
  <si>
    <t>ملخص المستوى العام للصفوف</t>
  </si>
  <si>
    <t>الشعب</t>
  </si>
  <si>
    <t>الخامس1</t>
  </si>
  <si>
    <t>السابع2</t>
  </si>
  <si>
    <t>اسم المعلم:</t>
  </si>
  <si>
    <t>مادة:</t>
  </si>
  <si>
    <t>الاجراءات التي سيتم العمل بها لتعزيز الطلاب الحاصلين على المستوى أ ، ب</t>
  </si>
  <si>
    <t xml:space="preserve">الاجراءات التي سيتم العمل بها لرفع مستوى الطلاب الحاصلين على المستويين  د ، هـ </t>
  </si>
  <si>
    <t>توقيع المعلم</t>
  </si>
  <si>
    <t>توقيع المعلم الأول</t>
  </si>
  <si>
    <t>تحليل أداء شعب المعلم للعام الدراسي:</t>
  </si>
  <si>
    <t>المجال الثاني</t>
  </si>
  <si>
    <t>شعبة5</t>
  </si>
  <si>
    <t>شعبة6</t>
  </si>
  <si>
    <t>شعبة7</t>
  </si>
  <si>
    <t>شعبة8</t>
  </si>
  <si>
    <t>شعبة9</t>
  </si>
  <si>
    <t>شعبة10</t>
  </si>
  <si>
    <t>شعبة11</t>
  </si>
  <si>
    <t>العاشر3</t>
  </si>
  <si>
    <t>الحادي عشر4</t>
  </si>
  <si>
    <t>محمد سعيد محمد</t>
  </si>
  <si>
    <r>
      <t xml:space="preserve">المخطط البياني للأداء الطلبة لدى </t>
    </r>
    <r>
      <rPr>
        <b/>
        <sz val="18"/>
        <color rgb="FFFF0000"/>
        <rFont val="Arial"/>
        <family val="2"/>
      </rPr>
      <t>المعلم</t>
    </r>
  </si>
  <si>
    <t>معاذ بن جبل للتعليم الأساسي (5-12)</t>
  </si>
  <si>
    <t>2024/2023م</t>
  </si>
  <si>
    <t>النموذج من إعداد مدرسة: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</si>
</sst>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8" x14ac:knownFonts="1">
    <font>
      <sz val="10"/>
      <name val="Arial"/>
      <charset val="178"/>
    </font>
    <font>
      <b/>
      <sz val="14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20"/>
      <name val="Arial Black"/>
      <family val="2"/>
    </font>
    <font>
      <b/>
      <sz val="18"/>
      <name val="Arial"/>
      <family val="2"/>
    </font>
    <font>
      <b/>
      <sz val="14"/>
      <color rgb="FFFF0000"/>
      <name val="Arial"/>
      <family val="2"/>
    </font>
    <font>
      <b/>
      <sz val="18"/>
      <color theme="4" tint="-0.499984740745262"/>
      <name val="Arial"/>
      <family val="2"/>
    </font>
    <font>
      <sz val="16"/>
      <name val="DecoType Naskh"/>
      <charset val="178"/>
    </font>
    <font>
      <b/>
      <sz val="18"/>
      <name val="DecoType Naskh"/>
      <charset val="178"/>
    </font>
    <font>
      <b/>
      <sz val="18"/>
      <color theme="9" tint="-0.499984740745262"/>
      <name val="Arial"/>
      <family val="2"/>
    </font>
    <font>
      <b/>
      <sz val="20"/>
      <color theme="9" tint="-0.499984740745262"/>
      <name val="Arial Black"/>
      <family val="2"/>
    </font>
    <font>
      <b/>
      <sz val="18"/>
      <color rgb="FFFF0000"/>
      <name val="Arial"/>
      <family val="2"/>
    </font>
    <font>
      <sz val="8"/>
      <color theme="0"/>
      <name val="Arial Black"/>
      <family val="2"/>
    </font>
    <font>
      <b/>
      <sz val="16"/>
      <color theme="1"/>
      <name val="Arial"/>
      <family val="2"/>
      <scheme val="minor"/>
    </font>
    <font>
      <sz val="14"/>
      <color theme="6" tint="0.79998168889431442"/>
      <name val="Arial"/>
      <family val="2"/>
    </font>
    <font>
      <b/>
      <sz val="14"/>
      <color theme="6" tint="0.59999389629810485"/>
      <name val="Arial"/>
      <family val="2"/>
    </font>
    <font>
      <b/>
      <sz val="1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ashDotDot">
        <color theme="9" tint="-0.499984740745262"/>
      </left>
      <right style="dashDotDot">
        <color theme="9" tint="-0.499984740745262"/>
      </right>
      <top style="dashDotDot">
        <color theme="9" tint="-0.499984740745262"/>
      </top>
      <bottom style="dashDotDot">
        <color theme="9" tint="-0.499984740745262"/>
      </bottom>
      <diagonal/>
    </border>
  </borders>
  <cellStyleXfs count="2">
    <xf numFmtId="0" fontId="0" fillId="0" borderId="0"/>
    <xf numFmtId="0" fontId="3" fillId="0" borderId="0"/>
  </cellStyleXfs>
  <cellXfs count="122">
    <xf numFmtId="0" fontId="0" fillId="0" borderId="0" xfId="0"/>
    <xf numFmtId="0" fontId="3" fillId="0" borderId="0" xfId="1"/>
    <xf numFmtId="0" fontId="3" fillId="0" borderId="0" xfId="1" applyAlignment="1">
      <alignment horizontal="center" vertical="center"/>
    </xf>
    <xf numFmtId="0" fontId="4" fillId="0" borderId="0" xfId="1" applyFont="1" applyAlignment="1">
      <alignment vertical="center"/>
    </xf>
    <xf numFmtId="0" fontId="3" fillId="0" borderId="17" xfId="1" applyBorder="1"/>
    <xf numFmtId="0" fontId="3" fillId="0" borderId="18" xfId="1" applyBorder="1"/>
    <xf numFmtId="0" fontId="3" fillId="0" borderId="13" xfId="1" applyBorder="1"/>
    <xf numFmtId="0" fontId="3" fillId="0" borderId="19" xfId="1" applyBorder="1"/>
    <xf numFmtId="0" fontId="1" fillId="2" borderId="2" xfId="1" applyFont="1" applyFill="1" applyBorder="1" applyAlignment="1">
      <alignment horizontal="center" vertical="center" shrinkToFit="1" readingOrder="2"/>
    </xf>
    <xf numFmtId="0" fontId="3" fillId="0" borderId="20" xfId="1" applyBorder="1"/>
    <xf numFmtId="0" fontId="1" fillId="2" borderId="1" xfId="1" applyFont="1" applyFill="1" applyBorder="1" applyAlignment="1">
      <alignment horizontal="center" vertical="center" shrinkToFit="1" readingOrder="2"/>
    </xf>
    <xf numFmtId="0" fontId="1" fillId="3" borderId="2" xfId="1" applyFont="1" applyFill="1" applyBorder="1" applyAlignment="1">
      <alignment horizontal="center" vertical="center" shrinkToFit="1" readingOrder="2"/>
    </xf>
    <xf numFmtId="0" fontId="1" fillId="4" borderId="2" xfId="1" applyFont="1" applyFill="1" applyBorder="1" applyAlignment="1">
      <alignment horizontal="center" vertical="center" shrinkToFit="1" readingOrder="2"/>
    </xf>
    <xf numFmtId="0" fontId="1" fillId="2" borderId="9" xfId="1" applyFont="1" applyFill="1" applyBorder="1" applyAlignment="1">
      <alignment horizontal="center" vertical="center" shrinkToFit="1" readingOrder="2"/>
    </xf>
    <xf numFmtId="0" fontId="2" fillId="0" borderId="28" xfId="1" applyFont="1" applyBorder="1" applyAlignment="1">
      <alignment horizontal="center" vertical="center" readingOrder="2"/>
    </xf>
    <xf numFmtId="2" fontId="2" fillId="0" borderId="28" xfId="1" applyNumberFormat="1" applyFont="1" applyBorder="1" applyAlignment="1">
      <alignment horizontal="center" vertical="center" readingOrder="2"/>
    </xf>
    <xf numFmtId="0" fontId="1" fillId="0" borderId="28" xfId="1" applyFont="1" applyBorder="1" applyAlignment="1">
      <alignment horizontal="center" vertical="center" shrinkToFit="1" readingOrder="2"/>
    </xf>
    <xf numFmtId="0" fontId="1" fillId="0" borderId="0" xfId="1" applyFont="1" applyAlignment="1">
      <alignment horizontal="center" vertical="center" readingOrder="2"/>
    </xf>
    <xf numFmtId="0" fontId="1" fillId="0" borderId="28" xfId="1" applyFont="1" applyBorder="1" applyAlignment="1">
      <alignment horizontal="center" vertical="center" readingOrder="2"/>
    </xf>
    <xf numFmtId="0" fontId="2" fillId="0" borderId="0" xfId="1" applyFont="1" applyAlignment="1">
      <alignment horizontal="center" vertical="center" readingOrder="2"/>
    </xf>
    <xf numFmtId="2" fontId="2" fillId="0" borderId="0" xfId="1" applyNumberFormat="1" applyFont="1" applyAlignment="1">
      <alignment horizontal="center" vertical="center" readingOrder="2"/>
    </xf>
    <xf numFmtId="0" fontId="1" fillId="0" borderId="0" xfId="1" applyFont="1" applyAlignment="1">
      <alignment horizontal="center" vertical="center" shrinkToFit="1" readingOrder="2"/>
    </xf>
    <xf numFmtId="2" fontId="1" fillId="0" borderId="0" xfId="1" applyNumberFormat="1" applyFont="1" applyAlignment="1">
      <alignment horizontal="center" vertical="center" readingOrder="2"/>
    </xf>
    <xf numFmtId="2" fontId="6" fillId="0" borderId="0" xfId="1" applyNumberFormat="1" applyFont="1" applyAlignment="1">
      <alignment horizontal="center" vertical="center" readingOrder="2"/>
    </xf>
    <xf numFmtId="0" fontId="3" fillId="0" borderId="23" xfId="1" applyBorder="1"/>
    <xf numFmtId="0" fontId="3" fillId="0" borderId="24" xfId="1" applyBorder="1"/>
    <xf numFmtId="0" fontId="3" fillId="0" borderId="25" xfId="1" applyBorder="1"/>
    <xf numFmtId="0" fontId="1" fillId="2" borderId="3" xfId="1" applyFont="1" applyFill="1" applyBorder="1" applyAlignment="1">
      <alignment horizontal="center" vertical="center" shrinkToFit="1" readingOrder="2"/>
    </xf>
    <xf numFmtId="0" fontId="1" fillId="2" borderId="4" xfId="1" applyFont="1" applyFill="1" applyBorder="1" applyAlignment="1">
      <alignment horizontal="center" vertical="center" shrinkToFit="1" readingOrder="2"/>
    </xf>
    <xf numFmtId="0" fontId="6" fillId="2" borderId="4" xfId="1" applyFont="1" applyFill="1" applyBorder="1" applyAlignment="1">
      <alignment horizontal="center" vertical="center" shrinkToFit="1" readingOrder="2"/>
    </xf>
    <xf numFmtId="0" fontId="6" fillId="2" borderId="5" xfId="1" applyFont="1" applyFill="1" applyBorder="1" applyAlignment="1">
      <alignment horizontal="center" vertical="center" shrinkToFit="1" readingOrder="2"/>
    </xf>
    <xf numFmtId="0" fontId="1" fillId="9" borderId="2" xfId="1" applyFont="1" applyFill="1" applyBorder="1" applyAlignment="1">
      <alignment horizontal="center" vertical="center" shrinkToFit="1" readingOrder="2"/>
    </xf>
    <xf numFmtId="0" fontId="8" fillId="0" borderId="0" xfId="1" applyFont="1"/>
    <xf numFmtId="0" fontId="9" fillId="0" borderId="18" xfId="1" applyFont="1" applyBorder="1" applyAlignment="1">
      <alignment vertical="center"/>
    </xf>
    <xf numFmtId="0" fontId="8" fillId="0" borderId="18" xfId="1" applyFont="1" applyBorder="1"/>
    <xf numFmtId="0" fontId="8" fillId="0" borderId="24" xfId="1" applyFont="1" applyBorder="1"/>
    <xf numFmtId="0" fontId="13" fillId="0" borderId="0" xfId="1" applyFont="1" applyAlignment="1">
      <alignment vertical="center"/>
    </xf>
    <xf numFmtId="0" fontId="1" fillId="0" borderId="2" xfId="1" applyFont="1" applyBorder="1" applyAlignment="1">
      <alignment horizontal="center" vertical="center" readingOrder="2"/>
    </xf>
    <xf numFmtId="0" fontId="1" fillId="2" borderId="37" xfId="1" applyFont="1" applyFill="1" applyBorder="1" applyAlignment="1">
      <alignment horizontal="center" vertical="center" shrinkToFit="1" readingOrder="2"/>
    </xf>
    <xf numFmtId="0" fontId="0" fillId="0" borderId="0" xfId="0" applyAlignment="1">
      <alignment vertical="top"/>
    </xf>
    <xf numFmtId="0" fontId="9" fillId="0" borderId="18" xfId="1" applyFont="1" applyBorder="1"/>
    <xf numFmtId="0" fontId="1" fillId="6" borderId="3" xfId="1" applyFont="1" applyFill="1" applyBorder="1" applyAlignment="1">
      <alignment horizontal="center" vertical="center" wrapText="1" shrinkToFit="1" readingOrder="2"/>
    </xf>
    <xf numFmtId="0" fontId="1" fillId="6" borderId="29" xfId="1" applyFont="1" applyFill="1" applyBorder="1" applyAlignment="1">
      <alignment horizontal="center" vertical="center" wrapText="1" shrinkToFit="1" readingOrder="2"/>
    </xf>
    <xf numFmtId="0" fontId="1" fillId="0" borderId="33" xfId="0" applyFont="1" applyBorder="1" applyAlignment="1">
      <alignment horizontal="center" vertical="center" shrinkToFit="1" readingOrder="2"/>
    </xf>
    <xf numFmtId="0" fontId="1" fillId="0" borderId="34" xfId="0" applyFont="1" applyBorder="1" applyAlignment="1">
      <alignment horizontal="center" vertical="center" shrinkToFit="1" readingOrder="2"/>
    </xf>
    <xf numFmtId="0" fontId="6" fillId="0" borderId="35" xfId="0" applyFont="1" applyBorder="1" applyAlignment="1">
      <alignment horizontal="center" vertical="center" shrinkToFit="1" readingOrder="2"/>
    </xf>
    <xf numFmtId="0" fontId="2" fillId="8" borderId="31" xfId="1" applyFont="1" applyFill="1" applyBorder="1" applyAlignment="1">
      <alignment horizontal="center" vertical="center" shrinkToFit="1" readingOrder="2"/>
    </xf>
    <xf numFmtId="0" fontId="3" fillId="0" borderId="0" xfId="1" applyAlignment="1">
      <alignment shrinkToFit="1"/>
    </xf>
    <xf numFmtId="0" fontId="2" fillId="8" borderId="36" xfId="1" applyFont="1" applyFill="1" applyBorder="1" applyAlignment="1">
      <alignment horizontal="center" vertical="center" shrinkToFit="1" readingOrder="2"/>
    </xf>
    <xf numFmtId="0" fontId="1" fillId="0" borderId="7" xfId="0" applyFont="1" applyBorder="1" applyAlignment="1">
      <alignment horizontal="center" vertical="center" shrinkToFit="1" readingOrder="2"/>
    </xf>
    <xf numFmtId="0" fontId="1" fillId="0" borderId="8" xfId="0" applyFont="1" applyBorder="1" applyAlignment="1">
      <alignment horizontal="center" vertical="center" shrinkToFit="1" readingOrder="2"/>
    </xf>
    <xf numFmtId="0" fontId="6" fillId="0" borderId="10" xfId="0" applyFont="1" applyBorder="1" applyAlignment="1">
      <alignment horizontal="center" vertical="center" shrinkToFit="1" readingOrder="2"/>
    </xf>
    <xf numFmtId="0" fontId="2" fillId="8" borderId="32" xfId="1" applyFont="1" applyFill="1" applyBorder="1" applyAlignment="1">
      <alignment horizontal="center" vertical="center" shrinkToFit="1" readingOrder="2"/>
    </xf>
    <xf numFmtId="0" fontId="1" fillId="0" borderId="21" xfId="0" applyFont="1" applyBorder="1" applyAlignment="1">
      <alignment horizontal="center" vertical="center" shrinkToFit="1" readingOrder="2"/>
    </xf>
    <xf numFmtId="0" fontId="1" fillId="0" borderId="22" xfId="0" applyFont="1" applyBorder="1" applyAlignment="1">
      <alignment horizontal="center" vertical="center" shrinkToFit="1" readingOrder="2"/>
    </xf>
    <xf numFmtId="0" fontId="6" fillId="0" borderId="11" xfId="0" applyFont="1" applyBorder="1" applyAlignment="1">
      <alignment horizontal="center" vertical="center" shrinkToFit="1" readingOrder="2"/>
    </xf>
    <xf numFmtId="0" fontId="1" fillId="0" borderId="14" xfId="0" applyFont="1" applyBorder="1" applyAlignment="1">
      <alignment horizontal="center" vertical="center" shrinkToFit="1" readingOrder="2"/>
    </xf>
    <xf numFmtId="0" fontId="1" fillId="0" borderId="15" xfId="0" applyFont="1" applyBorder="1" applyAlignment="1">
      <alignment horizontal="center" vertical="center" shrinkToFit="1" readingOrder="2"/>
    </xf>
    <xf numFmtId="0" fontId="1" fillId="0" borderId="16" xfId="0" applyFont="1" applyBorder="1" applyAlignment="1">
      <alignment horizontal="center" vertical="center" shrinkToFit="1" readingOrder="2"/>
    </xf>
    <xf numFmtId="0" fontId="1" fillId="0" borderId="3" xfId="1" applyFont="1" applyBorder="1" applyAlignment="1">
      <alignment horizontal="center" vertical="center" shrinkToFit="1" readingOrder="2"/>
    </xf>
    <xf numFmtId="0" fontId="1" fillId="0" borderId="4" xfId="1" applyFont="1" applyBorder="1" applyAlignment="1">
      <alignment horizontal="center" vertical="center" shrinkToFit="1" readingOrder="2"/>
    </xf>
    <xf numFmtId="0" fontId="6" fillId="0" borderId="5" xfId="1" applyFont="1" applyBorder="1" applyAlignment="1">
      <alignment horizontal="center" vertical="center" shrinkToFit="1" readingOrder="2"/>
    </xf>
    <xf numFmtId="0" fontId="1" fillId="7" borderId="3" xfId="1" applyFont="1" applyFill="1" applyBorder="1" applyAlignment="1">
      <alignment horizontal="center" vertical="center" shrinkToFit="1" readingOrder="2"/>
    </xf>
    <xf numFmtId="0" fontId="1" fillId="8" borderId="29" xfId="1" applyFont="1" applyFill="1" applyBorder="1" applyAlignment="1">
      <alignment horizontal="center" vertical="center" shrinkToFit="1" readingOrder="2"/>
    </xf>
    <xf numFmtId="0" fontId="0" fillId="0" borderId="19" xfId="0" applyBorder="1" applyAlignment="1">
      <alignment vertical="top"/>
    </xf>
    <xf numFmtId="0" fontId="0" fillId="0" borderId="20" xfId="0" applyBorder="1" applyAlignment="1">
      <alignment vertical="top"/>
    </xf>
    <xf numFmtId="0" fontId="14" fillId="0" borderId="19" xfId="0" applyFont="1" applyBorder="1" applyAlignment="1">
      <alignment horizontal="left" vertical="center"/>
    </xf>
    <xf numFmtId="0" fontId="3" fillId="0" borderId="19" xfId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1" fillId="0" borderId="8" xfId="1" applyFont="1" applyBorder="1" applyAlignment="1">
      <alignment horizontal="center" vertical="center" shrinkToFit="1" readingOrder="2"/>
    </xf>
    <xf numFmtId="0" fontId="15" fillId="7" borderId="6" xfId="1" applyFont="1" applyFill="1" applyBorder="1" applyAlignment="1">
      <alignment horizontal="center" vertical="center" shrinkToFit="1" readingOrder="2"/>
    </xf>
    <xf numFmtId="0" fontId="15" fillId="7" borderId="33" xfId="1" applyFont="1" applyFill="1" applyBorder="1" applyAlignment="1">
      <alignment horizontal="center" vertical="center" shrinkToFit="1" readingOrder="2"/>
    </xf>
    <xf numFmtId="0" fontId="15" fillId="7" borderId="7" xfId="1" applyFont="1" applyFill="1" applyBorder="1" applyAlignment="1">
      <alignment horizontal="center" vertical="center" shrinkToFit="1" readingOrder="2"/>
    </xf>
    <xf numFmtId="0" fontId="16" fillId="2" borderId="1" xfId="1" applyFont="1" applyFill="1" applyBorder="1" applyAlignment="1">
      <alignment horizontal="center" vertical="center" shrinkToFit="1" readingOrder="2"/>
    </xf>
    <xf numFmtId="164" fontId="17" fillId="7" borderId="40" xfId="1" applyNumberFormat="1" applyFont="1" applyFill="1" applyBorder="1" applyAlignment="1">
      <alignment horizontal="center" vertical="center" shrinkToFit="1" readingOrder="2"/>
    </xf>
    <xf numFmtId="164" fontId="17" fillId="7" borderId="41" xfId="1" applyNumberFormat="1" applyFont="1" applyFill="1" applyBorder="1" applyAlignment="1">
      <alignment horizontal="center" vertical="center" shrinkToFit="1" readingOrder="2"/>
    </xf>
    <xf numFmtId="164" fontId="17" fillId="7" borderId="37" xfId="1" applyNumberFormat="1" applyFont="1" applyFill="1" applyBorder="1" applyAlignment="1">
      <alignment horizontal="center" vertical="center" shrinkToFit="1" readingOrder="2"/>
    </xf>
    <xf numFmtId="10" fontId="17" fillId="0" borderId="40" xfId="1" applyNumberFormat="1" applyFont="1" applyBorder="1" applyAlignment="1">
      <alignment horizontal="center" vertical="center" shrinkToFit="1" readingOrder="2"/>
    </xf>
    <xf numFmtId="10" fontId="17" fillId="0" borderId="41" xfId="1" applyNumberFormat="1" applyFont="1" applyBorder="1" applyAlignment="1">
      <alignment horizontal="center" vertical="center" shrinkToFit="1" readingOrder="2"/>
    </xf>
    <xf numFmtId="10" fontId="17" fillId="0" borderId="37" xfId="1" applyNumberFormat="1" applyFont="1" applyBorder="1" applyAlignment="1">
      <alignment horizontal="center" vertical="center" shrinkToFit="1" readingOrder="2"/>
    </xf>
    <xf numFmtId="10" fontId="17" fillId="0" borderId="2" xfId="1" applyNumberFormat="1" applyFont="1" applyBorder="1" applyAlignment="1">
      <alignment horizontal="center" vertical="center" shrinkToFit="1" readingOrder="2"/>
    </xf>
    <xf numFmtId="164" fontId="17" fillId="7" borderId="29" xfId="1" applyNumberFormat="1" applyFont="1" applyFill="1" applyBorder="1" applyAlignment="1">
      <alignment horizontal="center" vertical="center" shrinkToFit="1" readingOrder="2"/>
    </xf>
    <xf numFmtId="0" fontId="9" fillId="0" borderId="0" xfId="1" applyFont="1" applyAlignment="1">
      <alignment horizontal="center" vertical="center"/>
    </xf>
    <xf numFmtId="0" fontId="4" fillId="0" borderId="8" xfId="1" applyFont="1" applyBorder="1" applyAlignment="1">
      <alignment horizontal="center" vertical="center" readingOrder="2"/>
    </xf>
    <xf numFmtId="0" fontId="11" fillId="0" borderId="8" xfId="1" applyFont="1" applyBorder="1" applyAlignment="1">
      <alignment horizontal="center" vertical="center" shrinkToFit="1" readingOrder="2"/>
    </xf>
    <xf numFmtId="0" fontId="10" fillId="0" borderId="17" xfId="1" applyFont="1" applyBorder="1" applyAlignment="1">
      <alignment horizontal="center" vertical="center" shrinkToFit="1" readingOrder="2"/>
    </xf>
    <xf numFmtId="0" fontId="10" fillId="0" borderId="18" xfId="1" applyFont="1" applyBorder="1" applyAlignment="1">
      <alignment horizontal="center" vertical="center" shrinkToFit="1" readingOrder="2"/>
    </xf>
    <xf numFmtId="0" fontId="10" fillId="0" borderId="13" xfId="1" applyFont="1" applyBorder="1" applyAlignment="1">
      <alignment horizontal="center" vertical="center" shrinkToFit="1" readingOrder="2"/>
    </xf>
    <xf numFmtId="0" fontId="10" fillId="0" borderId="23" xfId="1" applyFont="1" applyBorder="1" applyAlignment="1">
      <alignment horizontal="center" vertical="center" shrinkToFit="1" readingOrder="2"/>
    </xf>
    <xf numFmtId="0" fontId="10" fillId="0" borderId="24" xfId="1" applyFont="1" applyBorder="1" applyAlignment="1">
      <alignment horizontal="center" vertical="center" shrinkToFit="1" readingOrder="2"/>
    </xf>
    <xf numFmtId="0" fontId="10" fillId="0" borderId="25" xfId="1" applyFont="1" applyBorder="1" applyAlignment="1">
      <alignment horizontal="center" vertical="center" shrinkToFit="1" readingOrder="2"/>
    </xf>
    <xf numFmtId="0" fontId="5" fillId="5" borderId="27" xfId="1" applyFont="1" applyFill="1" applyBorder="1" applyAlignment="1">
      <alignment horizontal="center" vertical="center" shrinkToFit="1"/>
    </xf>
    <xf numFmtId="0" fontId="5" fillId="5" borderId="26" xfId="1" applyFont="1" applyFill="1" applyBorder="1" applyAlignment="1">
      <alignment horizontal="center" vertical="center" shrinkToFit="1"/>
    </xf>
    <xf numFmtId="0" fontId="5" fillId="5" borderId="12" xfId="1" applyFont="1" applyFill="1" applyBorder="1" applyAlignment="1">
      <alignment horizontal="center" vertical="center" shrinkToFit="1"/>
    </xf>
    <xf numFmtId="0" fontId="9" fillId="0" borderId="18" xfId="1" applyFont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 shrinkToFit="1"/>
    </xf>
    <xf numFmtId="0" fontId="5" fillId="2" borderId="30" xfId="1" applyFont="1" applyFill="1" applyBorder="1" applyAlignment="1">
      <alignment horizontal="center" vertical="center" shrinkToFit="1"/>
    </xf>
    <xf numFmtId="0" fontId="5" fillId="2" borderId="29" xfId="1" applyFont="1" applyFill="1" applyBorder="1" applyAlignment="1">
      <alignment horizontal="center" vertical="center" shrinkToFit="1"/>
    </xf>
    <xf numFmtId="0" fontId="1" fillId="2" borderId="9" xfId="0" applyFont="1" applyFill="1" applyBorder="1" applyAlignment="1">
      <alignment horizontal="center" vertical="center" shrinkToFit="1" readingOrder="2"/>
    </xf>
    <xf numFmtId="0" fontId="1" fillId="2" borderId="30" xfId="0" applyFont="1" applyFill="1" applyBorder="1" applyAlignment="1">
      <alignment horizontal="center" vertical="center" shrinkToFit="1" readingOrder="2"/>
    </xf>
    <xf numFmtId="0" fontId="1" fillId="2" borderId="29" xfId="0" applyFont="1" applyFill="1" applyBorder="1" applyAlignment="1">
      <alignment horizontal="center" vertical="center" shrinkToFit="1" readingOrder="2"/>
    </xf>
    <xf numFmtId="0" fontId="5" fillId="0" borderId="22" xfId="1" applyFont="1" applyBorder="1" applyAlignment="1">
      <alignment horizontal="center" vertical="center" shrinkToFit="1" readingOrder="2"/>
    </xf>
    <xf numFmtId="0" fontId="5" fillId="0" borderId="34" xfId="1" applyFont="1" applyBorder="1" applyAlignment="1">
      <alignment horizontal="center" vertical="center" shrinkToFit="1" readingOrder="2"/>
    </xf>
    <xf numFmtId="0" fontId="5" fillId="0" borderId="17" xfId="1" applyFont="1" applyBorder="1" applyAlignment="1">
      <alignment horizontal="center" vertical="center" shrinkToFit="1" readingOrder="2"/>
    </xf>
    <xf numFmtId="0" fontId="5" fillId="0" borderId="13" xfId="1" applyFont="1" applyBorder="1" applyAlignment="1">
      <alignment horizontal="center" vertical="center" shrinkToFit="1" readingOrder="2"/>
    </xf>
    <xf numFmtId="0" fontId="5" fillId="0" borderId="23" xfId="1" applyFont="1" applyBorder="1" applyAlignment="1">
      <alignment horizontal="center" vertical="center" shrinkToFit="1" readingOrder="2"/>
    </xf>
    <xf numFmtId="0" fontId="5" fillId="0" borderId="25" xfId="1" applyFont="1" applyBorder="1" applyAlignment="1">
      <alignment horizontal="center" vertical="center" shrinkToFit="1" readingOrder="2"/>
    </xf>
    <xf numFmtId="0" fontId="12" fillId="0" borderId="18" xfId="1" applyFont="1" applyBorder="1" applyAlignment="1">
      <alignment horizontal="center" vertical="center" shrinkToFit="1" readingOrder="2"/>
    </xf>
    <xf numFmtId="0" fontId="12" fillId="0" borderId="13" xfId="1" applyFont="1" applyBorder="1" applyAlignment="1">
      <alignment horizontal="center" vertical="center" shrinkToFit="1" readingOrder="2"/>
    </xf>
    <xf numFmtId="0" fontId="12" fillId="0" borderId="24" xfId="1" applyFont="1" applyBorder="1" applyAlignment="1">
      <alignment horizontal="center" vertical="center" shrinkToFit="1" readingOrder="2"/>
    </xf>
    <xf numFmtId="0" fontId="12" fillId="0" borderId="25" xfId="1" applyFont="1" applyBorder="1" applyAlignment="1">
      <alignment horizontal="center" vertical="center" shrinkToFit="1" readingOrder="2"/>
    </xf>
    <xf numFmtId="0" fontId="5" fillId="0" borderId="22" xfId="1" applyFont="1" applyBorder="1" applyAlignment="1">
      <alignment horizontal="center" vertical="center" shrinkToFit="1"/>
    </xf>
    <xf numFmtId="0" fontId="5" fillId="0" borderId="34" xfId="1" applyFont="1" applyBorder="1" applyAlignment="1">
      <alignment horizontal="center" vertical="center" shrinkToFit="1"/>
    </xf>
    <xf numFmtId="0" fontId="12" fillId="0" borderId="22" xfId="1" applyFont="1" applyBorder="1" applyAlignment="1">
      <alignment horizontal="center" vertical="center" shrinkToFit="1"/>
    </xf>
    <xf numFmtId="0" fontId="12" fillId="0" borderId="34" xfId="1" applyFont="1" applyBorder="1" applyAlignment="1">
      <alignment horizontal="center" vertical="center" shrinkToFit="1"/>
    </xf>
    <xf numFmtId="0" fontId="1" fillId="0" borderId="2" xfId="1" applyFont="1" applyBorder="1" applyAlignment="1">
      <alignment horizontal="center" vertical="center" readingOrder="2"/>
    </xf>
    <xf numFmtId="0" fontId="10" fillId="0" borderId="42" xfId="1" applyFont="1" applyBorder="1" applyAlignment="1">
      <alignment horizontal="center" vertical="center" shrinkToFit="1"/>
    </xf>
    <xf numFmtId="0" fontId="7" fillId="0" borderId="42" xfId="1" applyFont="1" applyBorder="1" applyAlignment="1">
      <alignment horizontal="center" vertical="center" shrinkToFit="1"/>
    </xf>
    <xf numFmtId="0" fontId="9" fillId="0" borderId="18" xfId="1" applyFont="1" applyBorder="1" applyAlignment="1">
      <alignment horizontal="center"/>
    </xf>
    <xf numFmtId="0" fontId="14" fillId="10" borderId="0" xfId="0" applyFont="1" applyFill="1" applyAlignment="1">
      <alignment horizontal="right" vertical="center"/>
    </xf>
    <xf numFmtId="0" fontId="14" fillId="0" borderId="38" xfId="0" applyFont="1" applyBorder="1" applyAlignment="1">
      <alignment horizontal="right" vertical="center"/>
    </xf>
    <xf numFmtId="0" fontId="14" fillId="0" borderId="39" xfId="0" applyFont="1" applyBorder="1" applyAlignment="1">
      <alignment horizontal="right" vertical="center"/>
    </xf>
  </cellXfs>
  <cellStyles count="2">
    <cellStyle name="Normal 2" xfId="1" xr:uid="{00000000-0005-0000-0000-000001000000}"/>
    <cellStyle name="عادي" xfId="0" builtinId="0"/>
  </cellStyles>
  <dxfs count="2">
    <dxf>
      <font>
        <color auto="1"/>
      </font>
    </dxf>
    <dxf>
      <font>
        <color auto="1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ar-S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tx1">
              <a:lumMod val="95000"/>
              <a:lumOff val="5000"/>
            </a:schemeClr>
          </a:solidFill>
        </a:ln>
        <a:effectLst/>
        <a:sp3d>
          <a:contourClr>
            <a:schemeClr val="tx1">
              <a:lumMod val="95000"/>
              <a:lumOff val="5000"/>
            </a:schemeClr>
          </a:contourClr>
        </a:sp3d>
      </c:spPr>
    </c:sideWall>
    <c:backWall>
      <c:thickness val="0"/>
      <c:spPr>
        <a:noFill/>
        <a:ln>
          <a:solidFill>
            <a:schemeClr val="tx1">
              <a:lumMod val="95000"/>
              <a:lumOff val="5000"/>
            </a:schemeClr>
          </a:solidFill>
        </a:ln>
        <a:effectLst/>
        <a:sp3d>
          <a:contourClr>
            <a:schemeClr val="tx1">
              <a:lumMod val="95000"/>
              <a:lumOff val="5000"/>
            </a:schemeClr>
          </a:contourClr>
        </a:sp3d>
      </c:spPr>
    </c:backWall>
    <c:plotArea>
      <c:layout>
        <c:manualLayout>
          <c:layoutTarget val="inner"/>
          <c:xMode val="edge"/>
          <c:yMode val="edge"/>
          <c:x val="6.1255076249161516E-2"/>
          <c:y val="7.1038440911140574E-2"/>
          <c:w val="0.90343971775432252"/>
          <c:h val="0.66429507749845373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'تحليل نتائج المعلم'!$D$7</c:f>
              <c:strCache>
                <c:ptCount val="1"/>
                <c:pt idx="0">
                  <c:v>أ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ar-SA"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ar-OM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'تحليل نتائج المعلم'!$C$8:$C$22</c:f>
              <c:strCache>
                <c:ptCount val="11"/>
                <c:pt idx="0">
                  <c:v>الخامس1</c:v>
                </c:pt>
                <c:pt idx="1">
                  <c:v>السابع2</c:v>
                </c:pt>
                <c:pt idx="2">
                  <c:v>العاشر3</c:v>
                </c:pt>
                <c:pt idx="3">
                  <c:v>الحادي عشر4</c:v>
                </c:pt>
                <c:pt idx="4">
                  <c:v>شعبة5</c:v>
                </c:pt>
                <c:pt idx="5">
                  <c:v>شعبة6</c:v>
                </c:pt>
                <c:pt idx="6">
                  <c:v>شعبة7</c:v>
                </c:pt>
                <c:pt idx="7">
                  <c:v>شعبة8</c:v>
                </c:pt>
                <c:pt idx="8">
                  <c:v>شعبة9</c:v>
                </c:pt>
                <c:pt idx="9">
                  <c:v>شعبة10</c:v>
                </c:pt>
                <c:pt idx="10">
                  <c:v>شعبة11</c:v>
                </c:pt>
              </c:strCache>
            </c:strRef>
          </c:cat>
          <c:val>
            <c:numRef>
              <c:f>'تحليل نتائج المعلم'!$D$8:$D$22</c:f>
              <c:numCache>
                <c:formatCode>General</c:formatCode>
                <c:ptCount val="15"/>
                <c:pt idx="0">
                  <c:v>9</c:v>
                </c:pt>
                <c:pt idx="1">
                  <c:v>5</c:v>
                </c:pt>
                <c:pt idx="2">
                  <c:v>5</c:v>
                </c:pt>
                <c:pt idx="3">
                  <c:v>2</c:v>
                </c:pt>
                <c:pt idx="4">
                  <c:v>2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87-4EAC-9184-E5084788F8CD}"/>
            </c:ext>
          </c:extLst>
        </c:ser>
        <c:ser>
          <c:idx val="1"/>
          <c:order val="1"/>
          <c:tx>
            <c:strRef>
              <c:f>'تحليل نتائج المعلم'!$E$7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ar-SA"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ar-OM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'تحليل نتائج المعلم'!$C$8:$C$22</c:f>
              <c:strCache>
                <c:ptCount val="11"/>
                <c:pt idx="0">
                  <c:v>الخامس1</c:v>
                </c:pt>
                <c:pt idx="1">
                  <c:v>السابع2</c:v>
                </c:pt>
                <c:pt idx="2">
                  <c:v>العاشر3</c:v>
                </c:pt>
                <c:pt idx="3">
                  <c:v>الحادي عشر4</c:v>
                </c:pt>
                <c:pt idx="4">
                  <c:v>شعبة5</c:v>
                </c:pt>
                <c:pt idx="5">
                  <c:v>شعبة6</c:v>
                </c:pt>
                <c:pt idx="6">
                  <c:v>شعبة7</c:v>
                </c:pt>
                <c:pt idx="7">
                  <c:v>شعبة8</c:v>
                </c:pt>
                <c:pt idx="8">
                  <c:v>شعبة9</c:v>
                </c:pt>
                <c:pt idx="9">
                  <c:v>شعبة10</c:v>
                </c:pt>
                <c:pt idx="10">
                  <c:v>شعبة11</c:v>
                </c:pt>
              </c:strCache>
            </c:strRef>
          </c:cat>
          <c:val>
            <c:numRef>
              <c:f>'تحليل نتائج المعلم'!$E$8:$E$22</c:f>
              <c:numCache>
                <c:formatCode>General</c:formatCode>
                <c:ptCount val="15"/>
                <c:pt idx="0">
                  <c:v>9</c:v>
                </c:pt>
                <c:pt idx="1">
                  <c:v>5</c:v>
                </c:pt>
                <c:pt idx="2">
                  <c:v>5</c:v>
                </c:pt>
                <c:pt idx="3">
                  <c:v>2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87-4EAC-9184-E5084788F8CD}"/>
            </c:ext>
          </c:extLst>
        </c:ser>
        <c:ser>
          <c:idx val="2"/>
          <c:order val="2"/>
          <c:tx>
            <c:strRef>
              <c:f>'تحليل نتائج المعلم'!$F$7</c:f>
              <c:strCache>
                <c:ptCount val="1"/>
                <c:pt idx="0">
                  <c:v>ج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ar-SA"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ar-OM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'تحليل نتائج المعلم'!$C$8:$C$22</c:f>
              <c:strCache>
                <c:ptCount val="11"/>
                <c:pt idx="0">
                  <c:v>الخامس1</c:v>
                </c:pt>
                <c:pt idx="1">
                  <c:v>السابع2</c:v>
                </c:pt>
                <c:pt idx="2">
                  <c:v>العاشر3</c:v>
                </c:pt>
                <c:pt idx="3">
                  <c:v>الحادي عشر4</c:v>
                </c:pt>
                <c:pt idx="4">
                  <c:v>شعبة5</c:v>
                </c:pt>
                <c:pt idx="5">
                  <c:v>شعبة6</c:v>
                </c:pt>
                <c:pt idx="6">
                  <c:v>شعبة7</c:v>
                </c:pt>
                <c:pt idx="7">
                  <c:v>شعبة8</c:v>
                </c:pt>
                <c:pt idx="8">
                  <c:v>شعبة9</c:v>
                </c:pt>
                <c:pt idx="9">
                  <c:v>شعبة10</c:v>
                </c:pt>
                <c:pt idx="10">
                  <c:v>شعبة11</c:v>
                </c:pt>
              </c:strCache>
            </c:strRef>
          </c:cat>
          <c:val>
            <c:numRef>
              <c:f>'تحليل نتائج المعلم'!$F$8:$F$22</c:f>
              <c:numCache>
                <c:formatCode>General</c:formatCode>
                <c:ptCount val="15"/>
                <c:pt idx="0">
                  <c:v>9</c:v>
                </c:pt>
                <c:pt idx="1">
                  <c:v>9</c:v>
                </c:pt>
                <c:pt idx="2">
                  <c:v>5</c:v>
                </c:pt>
                <c:pt idx="3">
                  <c:v>2</c:v>
                </c:pt>
                <c:pt idx="4">
                  <c:v>1</c:v>
                </c:pt>
                <c:pt idx="5">
                  <c:v>1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787-4EAC-9184-E5084788F8CD}"/>
            </c:ext>
          </c:extLst>
        </c:ser>
        <c:ser>
          <c:idx val="3"/>
          <c:order val="3"/>
          <c:tx>
            <c:strRef>
              <c:f>'تحليل نتائج المعلم'!$G$7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4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75A-4446-8FE3-7063E7E720F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ar-SA"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ar-OM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'تحليل نتائج المعلم'!$C$8:$C$22</c:f>
              <c:strCache>
                <c:ptCount val="11"/>
                <c:pt idx="0">
                  <c:v>الخامس1</c:v>
                </c:pt>
                <c:pt idx="1">
                  <c:v>السابع2</c:v>
                </c:pt>
                <c:pt idx="2">
                  <c:v>العاشر3</c:v>
                </c:pt>
                <c:pt idx="3">
                  <c:v>الحادي عشر4</c:v>
                </c:pt>
                <c:pt idx="4">
                  <c:v>شعبة5</c:v>
                </c:pt>
                <c:pt idx="5">
                  <c:v>شعبة6</c:v>
                </c:pt>
                <c:pt idx="6">
                  <c:v>شعبة7</c:v>
                </c:pt>
                <c:pt idx="7">
                  <c:v>شعبة8</c:v>
                </c:pt>
                <c:pt idx="8">
                  <c:v>شعبة9</c:v>
                </c:pt>
                <c:pt idx="9">
                  <c:v>شعبة10</c:v>
                </c:pt>
                <c:pt idx="10">
                  <c:v>شعبة11</c:v>
                </c:pt>
              </c:strCache>
            </c:strRef>
          </c:cat>
          <c:val>
            <c:numRef>
              <c:f>'تحليل نتائج المعلم'!$G$8:$G$22</c:f>
              <c:numCache>
                <c:formatCode>General</c:formatCode>
                <c:ptCount val="15"/>
                <c:pt idx="0">
                  <c:v>9</c:v>
                </c:pt>
                <c:pt idx="1">
                  <c:v>5</c:v>
                </c:pt>
                <c:pt idx="2">
                  <c:v>5</c:v>
                </c:pt>
                <c:pt idx="3">
                  <c:v>4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787-4EAC-9184-E5084788F8CD}"/>
            </c:ext>
          </c:extLst>
        </c:ser>
        <c:ser>
          <c:idx val="4"/>
          <c:order val="4"/>
          <c:tx>
            <c:strRef>
              <c:f>'تحليل نتائج المعلم'!$H$7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ar-OM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'تحليل نتائج المعلم'!$C$8:$C$22</c:f>
              <c:strCache>
                <c:ptCount val="11"/>
                <c:pt idx="0">
                  <c:v>الخامس1</c:v>
                </c:pt>
                <c:pt idx="1">
                  <c:v>السابع2</c:v>
                </c:pt>
                <c:pt idx="2">
                  <c:v>العاشر3</c:v>
                </c:pt>
                <c:pt idx="3">
                  <c:v>الحادي عشر4</c:v>
                </c:pt>
                <c:pt idx="4">
                  <c:v>شعبة5</c:v>
                </c:pt>
                <c:pt idx="5">
                  <c:v>شعبة6</c:v>
                </c:pt>
                <c:pt idx="6">
                  <c:v>شعبة7</c:v>
                </c:pt>
                <c:pt idx="7">
                  <c:v>شعبة8</c:v>
                </c:pt>
                <c:pt idx="8">
                  <c:v>شعبة9</c:v>
                </c:pt>
                <c:pt idx="9">
                  <c:v>شعبة10</c:v>
                </c:pt>
                <c:pt idx="10">
                  <c:v>شعبة11</c:v>
                </c:pt>
              </c:strCache>
            </c:strRef>
          </c:cat>
          <c:val>
            <c:numRef>
              <c:f>'تحليل نتائج المعلم'!$H$8:$H$22</c:f>
              <c:numCache>
                <c:formatCode>General</c:formatCode>
                <c:ptCount val="15"/>
                <c:pt idx="0">
                  <c:v>4</c:v>
                </c:pt>
                <c:pt idx="1">
                  <c:v>1</c:v>
                </c:pt>
                <c:pt idx="2">
                  <c:v>1</c:v>
                </c:pt>
                <c:pt idx="3">
                  <c:v>5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787-4EAC-9184-E5084788F8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00943872"/>
        <c:axId val="31055872"/>
        <c:axId val="0"/>
      </c:bar3DChart>
      <c:catAx>
        <c:axId val="100943872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ar-OM"/>
          </a:p>
        </c:txPr>
        <c:crossAx val="31055872"/>
        <c:crosses val="autoZero"/>
        <c:auto val="1"/>
        <c:lblAlgn val="ctr"/>
        <c:lblOffset val="100"/>
        <c:noMultiLvlLbl val="0"/>
      </c:catAx>
      <c:valAx>
        <c:axId val="31055872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OM"/>
          </a:p>
        </c:txPr>
        <c:crossAx val="100943872"/>
        <c:crosses val="autoZero"/>
        <c:crossBetween val="between"/>
      </c:valAx>
      <c:spPr>
        <a:solidFill>
          <a:schemeClr val="bg1">
            <a:lumMod val="95000"/>
          </a:schemeClr>
        </a:solid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5.772005772005772E-3"/>
          <c:y val="9.1867351924563315E-2"/>
          <c:w val="4.6869595845973798E-2"/>
          <c:h val="0.8233449441418561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OM"/>
        </a:p>
      </c:txPr>
    </c:legend>
    <c:plotVisOnly val="1"/>
    <c:dispBlanksAs val="gap"/>
    <c:showDLblsOverMax val="0"/>
  </c:chart>
  <c:spPr>
    <a:gradFill>
      <a:gsLst>
        <a:gs pos="0">
          <a:schemeClr val="accent1">
            <a:lumMod val="20000"/>
            <a:lumOff val="80000"/>
          </a:schemeClr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  <a:scene3d>
      <a:camera prst="orthographicFront"/>
      <a:lightRig rig="threePt" dir="t"/>
    </a:scene3d>
    <a:sp3d>
      <a:bevelT h="0"/>
    </a:sp3d>
  </c:spPr>
  <c:txPr>
    <a:bodyPr/>
    <a:lstStyle/>
    <a:p>
      <a:pPr>
        <a:defRPr/>
      </a:pPr>
      <a:endParaRPr lang="ar-OM"/>
    </a:p>
  </c:txPr>
  <c:printSettings>
    <c:headerFooter alignWithMargins="0"/>
    <c:pageMargins b="1" l="0.75000000000000022" r="0.75000000000000022" t="1" header="0.5" footer="0.5"/>
    <c:pageSetup paperSize="9" orientation="landscape" horizontalDpi="-3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ar-S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34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'تحليل نتائج المعلم'!$D$7</c:f>
              <c:strCache>
                <c:ptCount val="1"/>
                <c:pt idx="0">
                  <c:v>أ</c:v>
                </c:pt>
              </c:strCache>
            </c:strRef>
          </c:tx>
          <c:invertIfNegative val="0"/>
          <c:cat>
            <c:strRef>
              <c:f>'تحليل نتائج المعلم'!$C$23</c:f>
              <c:strCache>
                <c:ptCount val="1"/>
                <c:pt idx="0">
                  <c:v>المجموع:</c:v>
                </c:pt>
              </c:strCache>
            </c:strRef>
          </c:cat>
          <c:val>
            <c:numRef>
              <c:f>'تحليل نتائج المعلم'!$D$23</c:f>
              <c:numCache>
                <c:formatCode>General</c:formatCode>
                <c:ptCount val="1"/>
                <c:pt idx="0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35-42BD-B7E7-BCA71F166138}"/>
            </c:ext>
          </c:extLst>
        </c:ser>
        <c:ser>
          <c:idx val="1"/>
          <c:order val="1"/>
          <c:tx>
            <c:strRef>
              <c:f>'تحليل نتائج المعلم'!$E$7</c:f>
              <c:strCache>
                <c:ptCount val="1"/>
                <c:pt idx="0">
                  <c:v>ب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'تحليل نتائج المعلم'!$C$23</c:f>
              <c:strCache>
                <c:ptCount val="1"/>
                <c:pt idx="0">
                  <c:v>المجموع:</c:v>
                </c:pt>
              </c:strCache>
            </c:strRef>
          </c:cat>
          <c:val>
            <c:numRef>
              <c:f>'تحليل نتائج المعلم'!$E$23</c:f>
              <c:numCache>
                <c:formatCode>General</c:formatCode>
                <c:ptCount val="1"/>
                <c:pt idx="0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635-42BD-B7E7-BCA71F166138}"/>
            </c:ext>
          </c:extLst>
        </c:ser>
        <c:ser>
          <c:idx val="2"/>
          <c:order val="2"/>
          <c:tx>
            <c:strRef>
              <c:f>'تحليل نتائج المعلم'!$F$7</c:f>
              <c:strCache>
                <c:ptCount val="1"/>
                <c:pt idx="0">
                  <c:v>ج</c:v>
                </c:pt>
              </c:strCache>
            </c:strRef>
          </c:tx>
          <c:spPr>
            <a:solidFill>
              <a:schemeClr val="accent3">
                <a:lumMod val="75000"/>
              </a:schemeClr>
            </a:solidFill>
          </c:spPr>
          <c:invertIfNegative val="0"/>
          <c:cat>
            <c:strRef>
              <c:f>'تحليل نتائج المعلم'!$C$23</c:f>
              <c:strCache>
                <c:ptCount val="1"/>
                <c:pt idx="0">
                  <c:v>المجموع:</c:v>
                </c:pt>
              </c:strCache>
            </c:strRef>
          </c:cat>
          <c:val>
            <c:numRef>
              <c:f>'تحليل نتائج المعلم'!$F$23</c:f>
              <c:numCache>
                <c:formatCode>General</c:formatCode>
                <c:ptCount val="1"/>
                <c:pt idx="0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635-42BD-B7E7-BCA71F166138}"/>
            </c:ext>
          </c:extLst>
        </c:ser>
        <c:ser>
          <c:idx val="3"/>
          <c:order val="3"/>
          <c:tx>
            <c:strRef>
              <c:f>'تحليل نتائج المعلم'!$G$7</c:f>
              <c:strCache>
                <c:ptCount val="1"/>
                <c:pt idx="0">
                  <c:v>د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strRef>
              <c:f>'تحليل نتائج المعلم'!$C$23</c:f>
              <c:strCache>
                <c:ptCount val="1"/>
                <c:pt idx="0">
                  <c:v>المجموع:</c:v>
                </c:pt>
              </c:strCache>
            </c:strRef>
          </c:cat>
          <c:val>
            <c:numRef>
              <c:f>'تحليل نتائج المعلم'!$G$23</c:f>
              <c:numCache>
                <c:formatCode>General</c:formatCode>
                <c:ptCount val="1"/>
                <c:pt idx="0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635-42BD-B7E7-BCA71F166138}"/>
            </c:ext>
          </c:extLst>
        </c:ser>
        <c:ser>
          <c:idx val="4"/>
          <c:order val="4"/>
          <c:tx>
            <c:strRef>
              <c:f>'تحليل نتائج المعلم'!$H$7</c:f>
              <c:strCache>
                <c:ptCount val="1"/>
                <c:pt idx="0">
                  <c:v>هـ</c:v>
                </c:pt>
              </c:strCache>
            </c:strRef>
          </c:tx>
          <c:spPr>
            <a:solidFill>
              <a:srgbClr val="CC3300"/>
            </a:solidFill>
          </c:spPr>
          <c:invertIfNegative val="0"/>
          <c:cat>
            <c:strRef>
              <c:f>'تحليل نتائج المعلم'!$C$23</c:f>
              <c:strCache>
                <c:ptCount val="1"/>
                <c:pt idx="0">
                  <c:v>المجموع:</c:v>
                </c:pt>
              </c:strCache>
            </c:strRef>
          </c:cat>
          <c:val>
            <c:numRef>
              <c:f>'تحليل نتائج المعلم'!$H$23</c:f>
              <c:numCache>
                <c:formatCode>General</c:formatCode>
                <c:ptCount val="1"/>
                <c:pt idx="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635-42BD-B7E7-BCA71F1661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00945408"/>
        <c:axId val="31057600"/>
        <c:axId val="0"/>
      </c:bar3DChart>
      <c:catAx>
        <c:axId val="100945408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crossAx val="31057600"/>
        <c:crosses val="autoZero"/>
        <c:auto val="1"/>
        <c:lblAlgn val="ctr"/>
        <c:lblOffset val="100"/>
        <c:noMultiLvlLbl val="0"/>
      </c:catAx>
      <c:valAx>
        <c:axId val="31057600"/>
        <c:scaling>
          <c:orientation val="minMax"/>
        </c:scaling>
        <c:delete val="0"/>
        <c:axPos val="r"/>
        <c:majorGridlines/>
        <c:numFmt formatCode="General" sourceLinked="1"/>
        <c:majorTickMark val="out"/>
        <c:minorTickMark val="none"/>
        <c:tickLblPos val="nextTo"/>
        <c:crossAx val="100945408"/>
        <c:crosses val="min"/>
        <c:crossBetween val="between"/>
      </c:valAx>
      <c:spPr>
        <a:noFill/>
        <a:ln w="25400">
          <a:noFill/>
        </a:ln>
      </c:spPr>
    </c:plotArea>
    <c:legend>
      <c:legendPos val="l"/>
      <c:legendEntry>
        <c:idx val="0"/>
        <c:txPr>
          <a:bodyPr/>
          <a:lstStyle/>
          <a:p>
            <a:pPr>
              <a:defRPr sz="1400" b="1"/>
            </a:pPr>
            <a:endParaRPr lang="ar-OM"/>
          </a:p>
        </c:txPr>
      </c:legendEntry>
      <c:layout>
        <c:manualLayout>
          <c:xMode val="edge"/>
          <c:yMode val="edge"/>
          <c:x val="2.2558543818386338E-2"/>
          <c:y val="0.158434219160105"/>
          <c:w val="0.17392555796297274"/>
          <c:h val="0.70443296150481194"/>
        </c:manualLayout>
      </c:layout>
      <c:overlay val="0"/>
      <c:txPr>
        <a:bodyPr/>
        <a:lstStyle/>
        <a:p>
          <a:pPr>
            <a:defRPr sz="1400" b="1"/>
          </a:pPr>
          <a:endParaRPr lang="ar-OM"/>
        </a:p>
      </c:txPr>
    </c:legend>
    <c:plotVisOnly val="1"/>
    <c:dispBlanksAs val="gap"/>
    <c:showDLblsOverMax val="0"/>
  </c:chart>
  <c:spPr>
    <a:gradFill>
      <a:gsLst>
        <a:gs pos="0">
          <a:schemeClr val="accent1">
            <a:lumMod val="20000"/>
            <a:lumOff val="80000"/>
          </a:schemeClr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ar-S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tx>
            <c:strRef>
              <c:f>'تحليل نتائج المعلم'!$N$7</c:f>
              <c:strCache>
                <c:ptCount val="1"/>
                <c:pt idx="0">
                  <c:v>القوة</c:v>
                </c:pt>
              </c:strCache>
            </c:strRef>
          </c:tx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8CF6-49D0-9728-672AE0A7929F}"/>
              </c:ext>
            </c:extLst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2-8CF6-49D0-9728-672AE0A7929F}"/>
              </c:ext>
            </c:extLst>
          </c:dPt>
          <c:dPt>
            <c:idx val="2"/>
            <c:bubble3D val="0"/>
            <c:spPr>
              <a:solidFill>
                <a:srgbClr val="BE2B0E"/>
              </a:solidFill>
            </c:spPr>
            <c:extLst>
              <c:ext xmlns:c16="http://schemas.microsoft.com/office/drawing/2014/chart" uri="{C3380CC4-5D6E-409C-BE32-E72D297353CC}">
                <c16:uniqueId val="{00000004-8CF6-49D0-9728-672AE0A7929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400" b="1" baseline="0">
                    <a:latin typeface="Arial" pitchFamily="34" charset="0"/>
                    <a:cs typeface="Arial" pitchFamily="34" charset="0"/>
                  </a:defRPr>
                </a:pPr>
                <a:endParaRPr lang="ar-OM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'تحليل نتائج المعلم'!$M$23</c:f>
              <c:strCache>
                <c:ptCount val="1"/>
                <c:pt idx="0">
                  <c:v>المجموع</c:v>
                </c:pt>
              </c:strCache>
            </c:strRef>
          </c:cat>
          <c:val>
            <c:numRef>
              <c:f>'تحليل نتائج المعلم'!$N$23:$P$23</c:f>
              <c:numCache>
                <c:formatCode>0.00%</c:formatCode>
                <c:ptCount val="3"/>
                <c:pt idx="0">
                  <c:v>0.40425531914893614</c:v>
                </c:pt>
                <c:pt idx="1">
                  <c:v>0.24113475177304963</c:v>
                </c:pt>
                <c:pt idx="2">
                  <c:v>0.3546099290780142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CF6-49D0-9728-672AE0A792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360"/>
      </c:pieChart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</xdr:colOff>
      <xdr:row>25</xdr:row>
      <xdr:rowOff>47627</xdr:rowOff>
    </xdr:from>
    <xdr:to>
      <xdr:col>21</xdr:col>
      <xdr:colOff>0</xdr:colOff>
      <xdr:row>44</xdr:row>
      <xdr:rowOff>67236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1308</xdr:colOff>
      <xdr:row>17</xdr:row>
      <xdr:rowOff>1</xdr:rowOff>
    </xdr:from>
    <xdr:to>
      <xdr:col>20</xdr:col>
      <xdr:colOff>698500</xdr:colOff>
      <xdr:row>24</xdr:row>
      <xdr:rowOff>100853</xdr:rowOff>
    </xdr:to>
    <xdr:graphicFrame macro="">
      <xdr:nvGraphicFramePr>
        <xdr:cNvPr id="3" name="مخطط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95251</xdr:colOff>
      <xdr:row>6</xdr:row>
      <xdr:rowOff>142876</xdr:rowOff>
    </xdr:from>
    <xdr:to>
      <xdr:col>21</xdr:col>
      <xdr:colOff>15876</xdr:colOff>
      <xdr:row>16</xdr:row>
      <xdr:rowOff>190500</xdr:rowOff>
    </xdr:to>
    <xdr:graphicFrame macro="">
      <xdr:nvGraphicFramePr>
        <xdr:cNvPr id="4" name="مخطط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17</xdr:col>
      <xdr:colOff>200604</xdr:colOff>
      <xdr:row>6</xdr:row>
      <xdr:rowOff>285750</xdr:rowOff>
    </xdr:from>
    <xdr:to>
      <xdr:col>18</xdr:col>
      <xdr:colOff>254000</xdr:colOff>
      <xdr:row>7</xdr:row>
      <xdr:rowOff>79375</xdr:rowOff>
    </xdr:to>
    <xdr:sp macro="" textlink="">
      <xdr:nvSpPr>
        <xdr:cNvPr id="5" name="مربع نص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9872646625" y="1952625"/>
          <a:ext cx="767771" cy="365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ctr"/>
        <a:lstStyle/>
        <a:p>
          <a:pPr algn="ctr" rtl="1"/>
          <a:r>
            <a:rPr lang="ar-OM" sz="1600" b="1">
              <a:solidFill>
                <a:schemeClr val="tx2"/>
              </a:solidFill>
            </a:rPr>
            <a:t>القوة</a:t>
          </a:r>
        </a:p>
      </xdr:txBody>
    </xdr:sp>
    <xdr:clientData/>
  </xdr:twoCellAnchor>
  <xdr:twoCellAnchor>
    <xdr:from>
      <xdr:col>19</xdr:col>
      <xdr:colOff>603250</xdr:colOff>
      <xdr:row>6</xdr:row>
      <xdr:rowOff>233795</xdr:rowOff>
    </xdr:from>
    <xdr:to>
      <xdr:col>21</xdr:col>
      <xdr:colOff>63500</xdr:colOff>
      <xdr:row>7</xdr:row>
      <xdr:rowOff>111125</xdr:rowOff>
    </xdr:to>
    <xdr:sp macro="" textlink="">
      <xdr:nvSpPr>
        <xdr:cNvPr id="6" name="مربع نص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9870694000" y="1900670"/>
          <a:ext cx="889000" cy="448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ctr"/>
        <a:lstStyle/>
        <a:p>
          <a:pPr algn="ctr" rtl="1"/>
          <a:r>
            <a:rPr lang="ar-OM" sz="1600" b="1">
              <a:solidFill>
                <a:schemeClr val="accent2">
                  <a:lumMod val="75000"/>
                </a:schemeClr>
              </a:solidFill>
            </a:rPr>
            <a:t>الضعف</a:t>
          </a:r>
          <a:endParaRPr lang="ar-OM" sz="1400" b="1">
            <a:solidFill>
              <a:schemeClr val="accent2">
                <a:lumMod val="75000"/>
              </a:schemeClr>
            </a:solidFill>
          </a:endParaRPr>
        </a:p>
      </xdr:txBody>
    </xdr:sp>
    <xdr:clientData/>
  </xdr:twoCellAnchor>
  <xdr:twoCellAnchor>
    <xdr:from>
      <xdr:col>18</xdr:col>
      <xdr:colOff>492125</xdr:colOff>
      <xdr:row>10</xdr:row>
      <xdr:rowOff>63500</xdr:rowOff>
    </xdr:from>
    <xdr:to>
      <xdr:col>19</xdr:col>
      <xdr:colOff>365125</xdr:colOff>
      <xdr:row>12</xdr:row>
      <xdr:rowOff>31750</xdr:rowOff>
    </xdr:to>
    <xdr:sp macro="" textlink="">
      <xdr:nvSpPr>
        <xdr:cNvPr id="8" name="مستطيل مستدير الزوايا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9871821125" y="3254375"/>
          <a:ext cx="587375" cy="60325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 anchor="ctr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ar-OM" sz="1200" b="1"/>
            <a:t>متوسط أداء الطلبة</a:t>
          </a:r>
        </a:p>
      </xdr:txBody>
    </xdr:sp>
    <xdr:clientData/>
  </xdr:twoCellAnchor>
  <xdr:twoCellAnchor>
    <xdr:from>
      <xdr:col>17</xdr:col>
      <xdr:colOff>111125</xdr:colOff>
      <xdr:row>15</xdr:row>
      <xdr:rowOff>31750</xdr:rowOff>
    </xdr:from>
    <xdr:to>
      <xdr:col>18</xdr:col>
      <xdr:colOff>285750</xdr:colOff>
      <xdr:row>16</xdr:row>
      <xdr:rowOff>158750</xdr:rowOff>
    </xdr:to>
    <xdr:sp macro="" textlink="">
      <xdr:nvSpPr>
        <xdr:cNvPr id="9" name="مربع نص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9872614875" y="4810125"/>
          <a:ext cx="889000" cy="444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ar-OM" sz="1600" b="1">
              <a:solidFill>
                <a:schemeClr val="accent3">
                  <a:lumMod val="50000"/>
                </a:schemeClr>
              </a:solidFill>
            </a:rPr>
            <a:t>التوسط</a:t>
          </a:r>
          <a:endParaRPr lang="ar-OM" sz="1200" b="1">
            <a:solidFill>
              <a:schemeClr val="accent3">
                <a:lumMod val="50000"/>
              </a:schemeClr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ورقة1">
    <tabColor theme="3" tint="0.39997558519241921"/>
    <pageSetUpPr fitToPage="1"/>
  </sheetPr>
  <dimension ref="B1:V68"/>
  <sheetViews>
    <sheetView rightToLeft="1" tabSelected="1" showWhiteSpace="0" view="pageBreakPreview" zoomScale="55" zoomScaleNormal="55" zoomScaleSheetLayoutView="55" workbookViewId="0">
      <selection activeCell="D3" sqref="D3:J4"/>
    </sheetView>
  </sheetViews>
  <sheetFormatPr defaultRowHeight="12.75" x14ac:dyDescent="0.2"/>
  <cols>
    <col min="1" max="1" width="5.28515625" style="1" customWidth="1"/>
    <col min="2" max="2" width="5.7109375" style="1" customWidth="1"/>
    <col min="3" max="3" width="15.7109375" style="1" customWidth="1"/>
    <col min="4" max="8" width="5.7109375" style="1" customWidth="1"/>
    <col min="9" max="10" width="8.7109375" style="1" customWidth="1"/>
    <col min="11" max="11" width="10.7109375" style="1" customWidth="1"/>
    <col min="12" max="12" width="3.5703125" style="1" customWidth="1"/>
    <col min="13" max="13" width="15.7109375" style="1" customWidth="1"/>
    <col min="14" max="16" width="10.7109375" style="1" customWidth="1"/>
    <col min="17" max="17" width="6.28515625" style="1" customWidth="1"/>
    <col min="18" max="21" width="10.7109375" style="1" customWidth="1"/>
    <col min="22" max="22" width="5.7109375" style="1" customWidth="1"/>
    <col min="23" max="16384" width="9.140625" style="1"/>
  </cols>
  <sheetData>
    <row r="1" spans="2:22" x14ac:dyDescent="0.2">
      <c r="E1" s="2"/>
      <c r="F1" s="2"/>
      <c r="G1" s="2"/>
      <c r="H1" s="2"/>
    </row>
    <row r="2" spans="2:22" ht="41.25" customHeight="1" x14ac:dyDescent="0.2">
      <c r="C2" s="3"/>
      <c r="D2" s="3"/>
      <c r="E2" s="3"/>
      <c r="F2" s="83" t="s">
        <v>31</v>
      </c>
      <c r="G2" s="83"/>
      <c r="H2" s="83"/>
      <c r="I2" s="83"/>
      <c r="J2" s="83"/>
      <c r="K2" s="83"/>
      <c r="L2" s="83"/>
      <c r="M2" s="83"/>
      <c r="N2" s="84" t="s">
        <v>45</v>
      </c>
      <c r="O2" s="84"/>
      <c r="P2" s="84"/>
      <c r="Q2" s="83" t="s">
        <v>19</v>
      </c>
      <c r="R2" s="83"/>
      <c r="S2" s="69" t="s">
        <v>20</v>
      </c>
      <c r="T2" s="36" t="str">
        <f>N2</f>
        <v>2024/2023م</v>
      </c>
      <c r="U2" s="3"/>
    </row>
    <row r="3" spans="2:22" ht="20.25" customHeight="1" x14ac:dyDescent="0.2">
      <c r="C3" s="101" t="s">
        <v>13</v>
      </c>
      <c r="D3" s="85" t="s">
        <v>44</v>
      </c>
      <c r="E3" s="86"/>
      <c r="F3" s="86"/>
      <c r="G3" s="86"/>
      <c r="H3" s="86"/>
      <c r="I3" s="86"/>
      <c r="J3" s="87"/>
      <c r="K3" s="103" t="s">
        <v>25</v>
      </c>
      <c r="L3" s="104"/>
      <c r="M3" s="107" t="s">
        <v>42</v>
      </c>
      <c r="N3" s="107"/>
      <c r="O3" s="107"/>
      <c r="P3" s="107"/>
      <c r="Q3" s="107"/>
      <c r="R3" s="108"/>
      <c r="S3" s="111" t="s">
        <v>26</v>
      </c>
      <c r="T3" s="113" t="s">
        <v>32</v>
      </c>
      <c r="U3" s="113"/>
    </row>
    <row r="4" spans="2:22" ht="13.5" customHeight="1" x14ac:dyDescent="0.2">
      <c r="C4" s="102"/>
      <c r="D4" s="88"/>
      <c r="E4" s="89"/>
      <c r="F4" s="89"/>
      <c r="G4" s="89"/>
      <c r="H4" s="89"/>
      <c r="I4" s="89"/>
      <c r="J4" s="90"/>
      <c r="K4" s="105"/>
      <c r="L4" s="106"/>
      <c r="M4" s="109"/>
      <c r="N4" s="109"/>
      <c r="O4" s="109"/>
      <c r="P4" s="109"/>
      <c r="Q4" s="109"/>
      <c r="R4" s="110"/>
      <c r="S4" s="112"/>
      <c r="T4" s="114"/>
      <c r="U4" s="114"/>
    </row>
    <row r="5" spans="2:22" ht="13.5" thickBot="1" x14ac:dyDescent="0.25">
      <c r="B5" s="4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6"/>
    </row>
    <row r="6" spans="2:22" ht="30" customHeight="1" thickBot="1" x14ac:dyDescent="0.25">
      <c r="B6" s="7"/>
      <c r="C6" s="98" t="s">
        <v>21</v>
      </c>
      <c r="D6" s="99"/>
      <c r="E6" s="99"/>
      <c r="F6" s="99"/>
      <c r="G6" s="99"/>
      <c r="H6" s="99"/>
      <c r="I6" s="99"/>
      <c r="J6" s="99"/>
      <c r="K6" s="100"/>
      <c r="M6" s="95" t="s">
        <v>14</v>
      </c>
      <c r="N6" s="96"/>
      <c r="O6" s="96"/>
      <c r="P6" s="97"/>
      <c r="R6" s="91" t="s">
        <v>43</v>
      </c>
      <c r="S6" s="92"/>
      <c r="T6" s="92"/>
      <c r="U6" s="93"/>
      <c r="V6" s="9"/>
    </row>
    <row r="7" spans="2:22" ht="45" customHeight="1" thickBot="1" x14ac:dyDescent="0.25">
      <c r="B7" s="7"/>
      <c r="C7" s="8" t="s">
        <v>22</v>
      </c>
      <c r="D7" s="27" t="s">
        <v>0</v>
      </c>
      <c r="E7" s="28" t="s">
        <v>1</v>
      </c>
      <c r="F7" s="28" t="s">
        <v>2</v>
      </c>
      <c r="G7" s="29" t="s">
        <v>3</v>
      </c>
      <c r="H7" s="30" t="s">
        <v>4</v>
      </c>
      <c r="I7" s="41" t="s">
        <v>10</v>
      </c>
      <c r="J7" s="42" t="s">
        <v>11</v>
      </c>
      <c r="K7" s="42" t="s">
        <v>5</v>
      </c>
      <c r="M7" s="8" t="s">
        <v>7</v>
      </c>
      <c r="N7" s="11" t="s">
        <v>15</v>
      </c>
      <c r="O7" s="31" t="s">
        <v>12</v>
      </c>
      <c r="P7" s="12" t="s">
        <v>16</v>
      </c>
      <c r="V7" s="9"/>
    </row>
    <row r="8" spans="2:22" ht="24.95" customHeight="1" x14ac:dyDescent="0.2">
      <c r="B8" s="67">
        <v>1</v>
      </c>
      <c r="C8" s="10" t="s">
        <v>23</v>
      </c>
      <c r="D8" s="43">
        <v>9</v>
      </c>
      <c r="E8" s="44">
        <v>9</v>
      </c>
      <c r="F8" s="44">
        <v>9</v>
      </c>
      <c r="G8" s="44">
        <v>9</v>
      </c>
      <c r="H8" s="45">
        <v>4</v>
      </c>
      <c r="I8" s="70">
        <f>SUM(D8:H8)</f>
        <v>40</v>
      </c>
      <c r="J8" s="46">
        <v>0</v>
      </c>
      <c r="K8" s="74">
        <f>IFERROR(SUM(D8:G8)/I8,"")</f>
        <v>0.9</v>
      </c>
      <c r="L8" s="47"/>
      <c r="M8" s="73" t="str">
        <f>C8</f>
        <v>الخامس1</v>
      </c>
      <c r="N8" s="77">
        <f>IFERROR((D8+E8)/I8,"")</f>
        <v>0.45</v>
      </c>
      <c r="O8" s="77">
        <f>IFERROR(F8/I8,"")</f>
        <v>0.22500000000000001</v>
      </c>
      <c r="P8" s="77">
        <f>IFERROR((((G8+H8)-J8)/I8),"")</f>
        <v>0.32500000000000001</v>
      </c>
      <c r="V8" s="9"/>
    </row>
    <row r="9" spans="2:22" ht="24.95" customHeight="1" x14ac:dyDescent="0.2">
      <c r="B9" s="67">
        <v>2</v>
      </c>
      <c r="C9" s="10" t="s">
        <v>24</v>
      </c>
      <c r="D9" s="43">
        <v>5</v>
      </c>
      <c r="E9" s="44">
        <v>5</v>
      </c>
      <c r="F9" s="44">
        <v>9</v>
      </c>
      <c r="G9" s="44">
        <v>5</v>
      </c>
      <c r="H9" s="45">
        <v>1</v>
      </c>
      <c r="I9" s="71">
        <f t="shared" ref="I9:I11" si="0">SUM(D9:H9)</f>
        <v>25</v>
      </c>
      <c r="J9" s="48">
        <v>0</v>
      </c>
      <c r="K9" s="75">
        <f t="shared" ref="K9:K22" si="1">IFERROR(SUM(D9:G9)/I9,"")</f>
        <v>0.96</v>
      </c>
      <c r="L9" s="47"/>
      <c r="M9" s="73" t="str">
        <f t="shared" ref="M9:M12" si="2">C9</f>
        <v>السابع2</v>
      </c>
      <c r="N9" s="78">
        <f t="shared" ref="N9:N22" si="3">IFERROR((D9+E9)/I9,"")</f>
        <v>0.4</v>
      </c>
      <c r="O9" s="78">
        <f t="shared" ref="O9:O22" si="4">IFERROR(F9/I9,"")</f>
        <v>0.36</v>
      </c>
      <c r="P9" s="78">
        <f t="shared" ref="P9:P22" si="5">IFERROR((((G9+H9)-J9)/I9),"")</f>
        <v>0.24</v>
      </c>
      <c r="V9" s="9"/>
    </row>
    <row r="10" spans="2:22" ht="24.95" customHeight="1" x14ac:dyDescent="0.2">
      <c r="B10" s="67">
        <v>3</v>
      </c>
      <c r="C10" s="10" t="s">
        <v>40</v>
      </c>
      <c r="D10" s="43">
        <v>5</v>
      </c>
      <c r="E10" s="44">
        <v>5</v>
      </c>
      <c r="F10" s="44">
        <v>5</v>
      </c>
      <c r="G10" s="44">
        <v>5</v>
      </c>
      <c r="H10" s="45">
        <v>1</v>
      </c>
      <c r="I10" s="71">
        <f t="shared" si="0"/>
        <v>21</v>
      </c>
      <c r="J10" s="48">
        <v>0</v>
      </c>
      <c r="K10" s="75">
        <f t="shared" si="1"/>
        <v>0.95238095238095233</v>
      </c>
      <c r="L10" s="47"/>
      <c r="M10" s="73" t="str">
        <f t="shared" si="2"/>
        <v>العاشر3</v>
      </c>
      <c r="N10" s="78">
        <f t="shared" si="3"/>
        <v>0.47619047619047616</v>
      </c>
      <c r="O10" s="78">
        <f t="shared" si="4"/>
        <v>0.23809523809523808</v>
      </c>
      <c r="P10" s="78">
        <f t="shared" si="5"/>
        <v>0.2857142857142857</v>
      </c>
      <c r="V10" s="9"/>
    </row>
    <row r="11" spans="2:22" ht="24.95" customHeight="1" x14ac:dyDescent="0.2">
      <c r="B11" s="67">
        <v>4</v>
      </c>
      <c r="C11" s="10" t="s">
        <v>41</v>
      </c>
      <c r="D11" s="43">
        <v>2</v>
      </c>
      <c r="E11" s="44">
        <v>2</v>
      </c>
      <c r="F11" s="44">
        <v>2</v>
      </c>
      <c r="G11" s="44">
        <v>4</v>
      </c>
      <c r="H11" s="45">
        <v>5</v>
      </c>
      <c r="I11" s="71">
        <f t="shared" si="0"/>
        <v>15</v>
      </c>
      <c r="J11" s="48">
        <v>0</v>
      </c>
      <c r="K11" s="75">
        <f t="shared" si="1"/>
        <v>0.66666666666666663</v>
      </c>
      <c r="L11" s="47"/>
      <c r="M11" s="73" t="str">
        <f t="shared" si="2"/>
        <v>الحادي عشر4</v>
      </c>
      <c r="N11" s="78">
        <f t="shared" si="3"/>
        <v>0.26666666666666666</v>
      </c>
      <c r="O11" s="78">
        <f t="shared" si="4"/>
        <v>0.13333333333333333</v>
      </c>
      <c r="P11" s="78">
        <f t="shared" si="5"/>
        <v>0.6</v>
      </c>
      <c r="V11" s="9"/>
    </row>
    <row r="12" spans="2:22" ht="24.95" customHeight="1" x14ac:dyDescent="0.2">
      <c r="B12" s="67">
        <v>5</v>
      </c>
      <c r="C12" s="10" t="s">
        <v>33</v>
      </c>
      <c r="D12" s="43">
        <v>2</v>
      </c>
      <c r="E12" s="44">
        <v>1</v>
      </c>
      <c r="F12" s="44">
        <v>1</v>
      </c>
      <c r="G12" s="44">
        <v>1</v>
      </c>
      <c r="H12" s="45">
        <v>1</v>
      </c>
      <c r="I12" s="71">
        <f>SUM(D12:H12)</f>
        <v>6</v>
      </c>
      <c r="J12" s="48">
        <v>0</v>
      </c>
      <c r="K12" s="75">
        <f t="shared" si="1"/>
        <v>0.83333333333333337</v>
      </c>
      <c r="L12" s="47"/>
      <c r="M12" s="73" t="str">
        <f t="shared" si="2"/>
        <v>شعبة5</v>
      </c>
      <c r="N12" s="78">
        <f t="shared" si="3"/>
        <v>0.5</v>
      </c>
      <c r="O12" s="78">
        <f t="shared" si="4"/>
        <v>0.16666666666666666</v>
      </c>
      <c r="P12" s="78">
        <f t="shared" si="5"/>
        <v>0.33333333333333331</v>
      </c>
      <c r="V12" s="9"/>
    </row>
    <row r="13" spans="2:22" ht="24.95" customHeight="1" x14ac:dyDescent="0.2">
      <c r="B13" s="67">
        <v>6</v>
      </c>
      <c r="C13" s="10" t="s">
        <v>34</v>
      </c>
      <c r="D13" s="49">
        <v>1</v>
      </c>
      <c r="E13" s="50">
        <v>1</v>
      </c>
      <c r="F13" s="50">
        <v>1</v>
      </c>
      <c r="G13" s="50">
        <v>1</v>
      </c>
      <c r="H13" s="51">
        <v>1</v>
      </c>
      <c r="I13" s="72">
        <f>SUM(D13:H13)</f>
        <v>5</v>
      </c>
      <c r="J13" s="52">
        <v>0</v>
      </c>
      <c r="K13" s="75">
        <f t="shared" si="1"/>
        <v>0.8</v>
      </c>
      <c r="L13" s="47"/>
      <c r="M13" s="73" t="str">
        <f>C13</f>
        <v>شعبة6</v>
      </c>
      <c r="N13" s="78">
        <f t="shared" si="3"/>
        <v>0.4</v>
      </c>
      <c r="O13" s="78">
        <f t="shared" si="4"/>
        <v>0.2</v>
      </c>
      <c r="P13" s="78">
        <f t="shared" si="5"/>
        <v>0.4</v>
      </c>
      <c r="V13" s="9"/>
    </row>
    <row r="14" spans="2:22" ht="24.95" customHeight="1" x14ac:dyDescent="0.2">
      <c r="B14" s="67">
        <v>7</v>
      </c>
      <c r="C14" s="10" t="s">
        <v>35</v>
      </c>
      <c r="D14" s="49">
        <v>1</v>
      </c>
      <c r="E14" s="50">
        <v>1</v>
      </c>
      <c r="F14" s="50">
        <v>2</v>
      </c>
      <c r="G14" s="50">
        <v>1</v>
      </c>
      <c r="H14" s="51">
        <v>1</v>
      </c>
      <c r="I14" s="72">
        <f t="shared" ref="I14:I17" si="6">SUM(D14:H14)</f>
        <v>6</v>
      </c>
      <c r="J14" s="52">
        <v>0</v>
      </c>
      <c r="K14" s="75">
        <f t="shared" si="1"/>
        <v>0.83333333333333337</v>
      </c>
      <c r="L14" s="47"/>
      <c r="M14" s="73" t="str">
        <f t="shared" ref="M14:M22" si="7">C14</f>
        <v>شعبة7</v>
      </c>
      <c r="N14" s="78">
        <f t="shared" si="3"/>
        <v>0.33333333333333331</v>
      </c>
      <c r="O14" s="78">
        <f t="shared" si="4"/>
        <v>0.33333333333333331</v>
      </c>
      <c r="P14" s="78">
        <f t="shared" si="5"/>
        <v>0.33333333333333331</v>
      </c>
      <c r="V14" s="9"/>
    </row>
    <row r="15" spans="2:22" ht="24.95" customHeight="1" x14ac:dyDescent="0.2">
      <c r="B15" s="67">
        <v>8</v>
      </c>
      <c r="C15" s="10" t="s">
        <v>36</v>
      </c>
      <c r="D15" s="49">
        <v>1</v>
      </c>
      <c r="E15" s="50">
        <v>1</v>
      </c>
      <c r="F15" s="50">
        <v>1</v>
      </c>
      <c r="G15" s="50">
        <v>1</v>
      </c>
      <c r="H15" s="51">
        <v>1</v>
      </c>
      <c r="I15" s="72">
        <f t="shared" si="6"/>
        <v>5</v>
      </c>
      <c r="J15" s="52">
        <v>0</v>
      </c>
      <c r="K15" s="75">
        <f t="shared" si="1"/>
        <v>0.8</v>
      </c>
      <c r="L15" s="47"/>
      <c r="M15" s="73" t="str">
        <f t="shared" si="7"/>
        <v>شعبة8</v>
      </c>
      <c r="N15" s="78">
        <f t="shared" si="3"/>
        <v>0.4</v>
      </c>
      <c r="O15" s="78">
        <f t="shared" si="4"/>
        <v>0.2</v>
      </c>
      <c r="P15" s="78">
        <f t="shared" si="5"/>
        <v>0.4</v>
      </c>
      <c r="V15" s="9"/>
    </row>
    <row r="16" spans="2:22" ht="24.95" customHeight="1" x14ac:dyDescent="0.2">
      <c r="B16" s="67">
        <v>9</v>
      </c>
      <c r="C16" s="10" t="s">
        <v>37</v>
      </c>
      <c r="D16" s="49">
        <v>1</v>
      </c>
      <c r="E16" s="50">
        <v>1</v>
      </c>
      <c r="F16" s="50">
        <v>1</v>
      </c>
      <c r="G16" s="50">
        <v>1</v>
      </c>
      <c r="H16" s="51">
        <v>2</v>
      </c>
      <c r="I16" s="72">
        <f t="shared" si="6"/>
        <v>6</v>
      </c>
      <c r="J16" s="52">
        <v>0</v>
      </c>
      <c r="K16" s="75">
        <f t="shared" si="1"/>
        <v>0.66666666666666663</v>
      </c>
      <c r="L16" s="47"/>
      <c r="M16" s="73" t="str">
        <f t="shared" si="7"/>
        <v>شعبة9</v>
      </c>
      <c r="N16" s="78">
        <f t="shared" si="3"/>
        <v>0.33333333333333331</v>
      </c>
      <c r="O16" s="78">
        <f t="shared" si="4"/>
        <v>0.16666666666666666</v>
      </c>
      <c r="P16" s="78">
        <f t="shared" si="5"/>
        <v>0.5</v>
      </c>
      <c r="V16" s="9"/>
    </row>
    <row r="17" spans="2:22" ht="24.95" customHeight="1" x14ac:dyDescent="0.2">
      <c r="B17" s="67">
        <v>10</v>
      </c>
      <c r="C17" s="10" t="s">
        <v>38</v>
      </c>
      <c r="D17" s="49">
        <v>1</v>
      </c>
      <c r="E17" s="50">
        <v>1</v>
      </c>
      <c r="F17" s="50">
        <v>1</v>
      </c>
      <c r="G17" s="50">
        <v>1</v>
      </c>
      <c r="H17" s="51">
        <v>2</v>
      </c>
      <c r="I17" s="72">
        <f t="shared" si="6"/>
        <v>6</v>
      </c>
      <c r="J17" s="52">
        <v>0</v>
      </c>
      <c r="K17" s="75">
        <f t="shared" si="1"/>
        <v>0.66666666666666663</v>
      </c>
      <c r="L17" s="47"/>
      <c r="M17" s="73" t="str">
        <f t="shared" si="7"/>
        <v>شعبة10</v>
      </c>
      <c r="N17" s="78">
        <f t="shared" si="3"/>
        <v>0.33333333333333331</v>
      </c>
      <c r="O17" s="78">
        <f t="shared" si="4"/>
        <v>0.16666666666666666</v>
      </c>
      <c r="P17" s="78">
        <f t="shared" si="5"/>
        <v>0.5</v>
      </c>
      <c r="V17" s="9"/>
    </row>
    <row r="18" spans="2:22" ht="24.95" customHeight="1" x14ac:dyDescent="0.2">
      <c r="B18" s="67">
        <v>11</v>
      </c>
      <c r="C18" s="10" t="s">
        <v>39</v>
      </c>
      <c r="D18" s="53">
        <v>1</v>
      </c>
      <c r="E18" s="54">
        <v>1</v>
      </c>
      <c r="F18" s="54">
        <v>2</v>
      </c>
      <c r="G18" s="54">
        <v>1</v>
      </c>
      <c r="H18" s="55">
        <v>1</v>
      </c>
      <c r="I18" s="72">
        <f>SUM(D18:H18)</f>
        <v>6</v>
      </c>
      <c r="J18" s="52">
        <v>0</v>
      </c>
      <c r="K18" s="75">
        <f t="shared" si="1"/>
        <v>0.83333333333333337</v>
      </c>
      <c r="L18" s="47"/>
      <c r="M18" s="73" t="str">
        <f t="shared" si="7"/>
        <v>شعبة11</v>
      </c>
      <c r="N18" s="78">
        <f t="shared" si="3"/>
        <v>0.33333333333333331</v>
      </c>
      <c r="O18" s="78">
        <f t="shared" si="4"/>
        <v>0.33333333333333331</v>
      </c>
      <c r="P18" s="78">
        <f t="shared" si="5"/>
        <v>0.33333333333333331</v>
      </c>
      <c r="V18" s="9"/>
    </row>
    <row r="19" spans="2:22" ht="24.95" customHeight="1" x14ac:dyDescent="0.2">
      <c r="B19" s="67">
        <v>12</v>
      </c>
      <c r="C19" s="10"/>
      <c r="D19" s="53"/>
      <c r="E19" s="54"/>
      <c r="F19" s="54"/>
      <c r="G19" s="54"/>
      <c r="H19" s="55"/>
      <c r="I19" s="72">
        <f t="shared" ref="I19:I21" si="8">SUM(D19:H19)</f>
        <v>0</v>
      </c>
      <c r="J19" s="52">
        <v>0</v>
      </c>
      <c r="K19" s="75" t="str">
        <f t="shared" si="1"/>
        <v/>
      </c>
      <c r="L19" s="47"/>
      <c r="M19" s="73">
        <f t="shared" si="7"/>
        <v>0</v>
      </c>
      <c r="N19" s="78" t="str">
        <f t="shared" si="3"/>
        <v/>
      </c>
      <c r="O19" s="78" t="str">
        <f t="shared" si="4"/>
        <v/>
      </c>
      <c r="P19" s="78" t="str">
        <f t="shared" si="5"/>
        <v/>
      </c>
      <c r="V19" s="9"/>
    </row>
    <row r="20" spans="2:22" ht="24.95" customHeight="1" x14ac:dyDescent="0.2">
      <c r="B20" s="67">
        <v>13</v>
      </c>
      <c r="C20" s="10"/>
      <c r="D20" s="53"/>
      <c r="E20" s="54"/>
      <c r="F20" s="54"/>
      <c r="G20" s="54"/>
      <c r="H20" s="55"/>
      <c r="I20" s="72">
        <f t="shared" si="8"/>
        <v>0</v>
      </c>
      <c r="J20" s="52">
        <v>0</v>
      </c>
      <c r="K20" s="75" t="str">
        <f t="shared" si="1"/>
        <v/>
      </c>
      <c r="L20" s="47"/>
      <c r="M20" s="73">
        <f t="shared" si="7"/>
        <v>0</v>
      </c>
      <c r="N20" s="78" t="str">
        <f t="shared" si="3"/>
        <v/>
      </c>
      <c r="O20" s="78" t="str">
        <f t="shared" si="4"/>
        <v/>
      </c>
      <c r="P20" s="78" t="str">
        <f t="shared" si="5"/>
        <v/>
      </c>
      <c r="V20" s="9"/>
    </row>
    <row r="21" spans="2:22" ht="24.95" customHeight="1" x14ac:dyDescent="0.2">
      <c r="B21" s="67">
        <v>14</v>
      </c>
      <c r="C21" s="10"/>
      <c r="D21" s="53"/>
      <c r="E21" s="54"/>
      <c r="F21" s="54"/>
      <c r="G21" s="54"/>
      <c r="H21" s="55"/>
      <c r="I21" s="72">
        <f t="shared" si="8"/>
        <v>0</v>
      </c>
      <c r="J21" s="52"/>
      <c r="K21" s="75" t="str">
        <f t="shared" si="1"/>
        <v/>
      </c>
      <c r="L21" s="47"/>
      <c r="M21" s="73">
        <f t="shared" si="7"/>
        <v>0</v>
      </c>
      <c r="N21" s="78" t="str">
        <f t="shared" si="3"/>
        <v/>
      </c>
      <c r="O21" s="78" t="str">
        <f t="shared" si="4"/>
        <v/>
      </c>
      <c r="P21" s="78" t="str">
        <f t="shared" si="5"/>
        <v/>
      </c>
      <c r="V21" s="9"/>
    </row>
    <row r="22" spans="2:22" ht="24.95" customHeight="1" thickBot="1" x14ac:dyDescent="0.25">
      <c r="B22" s="67">
        <v>15</v>
      </c>
      <c r="C22" s="38"/>
      <c r="D22" s="56"/>
      <c r="E22" s="57"/>
      <c r="F22" s="57"/>
      <c r="G22" s="57"/>
      <c r="H22" s="58"/>
      <c r="I22" s="72">
        <f>SUM(D22:H22)</f>
        <v>0</v>
      </c>
      <c r="J22" s="52"/>
      <c r="K22" s="76" t="str">
        <f t="shared" si="1"/>
        <v/>
      </c>
      <c r="L22" s="47"/>
      <c r="M22" s="73">
        <f t="shared" si="7"/>
        <v>0</v>
      </c>
      <c r="N22" s="79" t="str">
        <f t="shared" si="3"/>
        <v/>
      </c>
      <c r="O22" s="79" t="str">
        <f t="shared" si="4"/>
        <v/>
      </c>
      <c r="P22" s="79" t="str">
        <f t="shared" si="5"/>
        <v/>
      </c>
      <c r="V22" s="9"/>
    </row>
    <row r="23" spans="2:22" ht="30" customHeight="1" thickBot="1" x14ac:dyDescent="0.25">
      <c r="B23" s="7"/>
      <c r="C23" s="13" t="s">
        <v>8</v>
      </c>
      <c r="D23" s="59">
        <f t="shared" ref="D23:J23" si="9">SUM(D8:D22)</f>
        <v>29</v>
      </c>
      <c r="E23" s="60">
        <f t="shared" si="9"/>
        <v>28</v>
      </c>
      <c r="F23" s="60">
        <f t="shared" si="9"/>
        <v>34</v>
      </c>
      <c r="G23" s="60">
        <f t="shared" si="9"/>
        <v>30</v>
      </c>
      <c r="H23" s="61">
        <f t="shared" si="9"/>
        <v>20</v>
      </c>
      <c r="I23" s="62">
        <f t="shared" si="9"/>
        <v>141</v>
      </c>
      <c r="J23" s="63">
        <f t="shared" si="9"/>
        <v>0</v>
      </c>
      <c r="K23" s="81">
        <f t="shared" ref="K23" si="10">SUM(D23:G23)/I23</f>
        <v>0.85815602836879434</v>
      </c>
      <c r="L23" s="47"/>
      <c r="M23" s="13" t="s">
        <v>6</v>
      </c>
      <c r="N23" s="80">
        <f>(D23+E23)/I23</f>
        <v>0.40425531914893614</v>
      </c>
      <c r="O23" s="80">
        <f>F23/I23</f>
        <v>0.24113475177304963</v>
      </c>
      <c r="P23" s="80">
        <f>((G23+H23)-J23)/I23</f>
        <v>0.3546099290780142</v>
      </c>
      <c r="V23" s="9"/>
    </row>
    <row r="24" spans="2:22" ht="30" customHeight="1" thickBot="1" x14ac:dyDescent="0.25">
      <c r="B24" s="7"/>
      <c r="C24" s="13" t="s">
        <v>9</v>
      </c>
      <c r="D24" s="115">
        <f>SUM(D23:E23)</f>
        <v>57</v>
      </c>
      <c r="E24" s="115"/>
      <c r="F24" s="37">
        <f>F23</f>
        <v>34</v>
      </c>
      <c r="G24" s="115">
        <f>SUM(G23:H23)</f>
        <v>50</v>
      </c>
      <c r="H24" s="115"/>
      <c r="I24" s="14"/>
      <c r="J24" s="14"/>
      <c r="K24" s="15"/>
      <c r="M24" s="21"/>
      <c r="N24" s="22"/>
      <c r="O24" s="22"/>
      <c r="P24" s="23"/>
      <c r="V24" s="9"/>
    </row>
    <row r="25" spans="2:22" ht="9.75" customHeight="1" x14ac:dyDescent="0.2">
      <c r="B25" s="7"/>
      <c r="C25" s="16"/>
      <c r="D25" s="17"/>
      <c r="E25" s="17"/>
      <c r="F25" s="17"/>
      <c r="G25" s="18"/>
      <c r="H25" s="18"/>
      <c r="I25" s="19"/>
      <c r="J25" s="19"/>
      <c r="K25" s="20"/>
      <c r="M25" s="21"/>
      <c r="N25" s="22"/>
      <c r="O25" s="22"/>
      <c r="P25" s="23"/>
      <c r="V25" s="9"/>
    </row>
    <row r="26" spans="2:22" ht="9.75" customHeight="1" x14ac:dyDescent="0.2">
      <c r="B26" s="7"/>
      <c r="C26" s="21"/>
      <c r="D26" s="17"/>
      <c r="E26" s="17"/>
      <c r="F26" s="17"/>
      <c r="G26" s="17"/>
      <c r="H26" s="17"/>
      <c r="I26" s="19"/>
      <c r="J26" s="19"/>
      <c r="K26" s="20"/>
      <c r="M26" s="21"/>
      <c r="N26" s="22"/>
      <c r="O26" s="22"/>
      <c r="P26" s="23"/>
      <c r="V26" s="9"/>
    </row>
    <row r="27" spans="2:22" ht="18" x14ac:dyDescent="0.2">
      <c r="B27" s="7"/>
      <c r="C27" s="21"/>
      <c r="D27" s="17"/>
      <c r="E27" s="17"/>
      <c r="F27" s="17"/>
      <c r="G27" s="17"/>
      <c r="H27" s="17"/>
      <c r="I27" s="19"/>
      <c r="J27" s="19"/>
      <c r="K27" s="20"/>
      <c r="V27" s="9"/>
    </row>
    <row r="28" spans="2:22" x14ac:dyDescent="0.2">
      <c r="B28" s="7"/>
      <c r="V28" s="9"/>
    </row>
    <row r="29" spans="2:22" x14ac:dyDescent="0.2">
      <c r="B29" s="7"/>
      <c r="V29" s="9"/>
    </row>
    <row r="30" spans="2:22" x14ac:dyDescent="0.2">
      <c r="B30" s="7"/>
      <c r="V30" s="9"/>
    </row>
    <row r="31" spans="2:22" x14ac:dyDescent="0.2">
      <c r="B31" s="7"/>
      <c r="V31" s="9"/>
    </row>
    <row r="32" spans="2:22" x14ac:dyDescent="0.2">
      <c r="B32" s="7"/>
      <c r="V32" s="9"/>
    </row>
    <row r="33" spans="2:22" x14ac:dyDescent="0.2">
      <c r="B33" s="7"/>
      <c r="V33" s="9"/>
    </row>
    <row r="34" spans="2:22" x14ac:dyDescent="0.2">
      <c r="B34" s="7"/>
      <c r="V34" s="9"/>
    </row>
    <row r="35" spans="2:22" x14ac:dyDescent="0.2">
      <c r="B35" s="7"/>
      <c r="V35" s="9"/>
    </row>
    <row r="36" spans="2:22" x14ac:dyDescent="0.2">
      <c r="B36" s="7"/>
      <c r="V36" s="9"/>
    </row>
    <row r="37" spans="2:22" x14ac:dyDescent="0.2">
      <c r="B37" s="7"/>
      <c r="V37" s="9"/>
    </row>
    <row r="38" spans="2:22" x14ac:dyDescent="0.2">
      <c r="B38" s="7"/>
      <c r="V38" s="9"/>
    </row>
    <row r="39" spans="2:22" x14ac:dyDescent="0.2">
      <c r="B39" s="7"/>
      <c r="V39" s="9"/>
    </row>
    <row r="40" spans="2:22" x14ac:dyDescent="0.2">
      <c r="B40" s="7"/>
      <c r="V40" s="9"/>
    </row>
    <row r="41" spans="2:22" x14ac:dyDescent="0.2">
      <c r="B41" s="7"/>
      <c r="V41" s="9"/>
    </row>
    <row r="42" spans="2:22" x14ac:dyDescent="0.2">
      <c r="B42" s="7"/>
      <c r="V42" s="9"/>
    </row>
    <row r="43" spans="2:22" x14ac:dyDescent="0.2">
      <c r="B43" s="7"/>
      <c r="V43" s="9"/>
    </row>
    <row r="44" spans="2:22" x14ac:dyDescent="0.2">
      <c r="B44" s="7"/>
      <c r="V44" s="9"/>
    </row>
    <row r="45" spans="2:22" x14ac:dyDescent="0.2">
      <c r="B45" s="7"/>
      <c r="V45" s="9"/>
    </row>
    <row r="46" spans="2:22" x14ac:dyDescent="0.2">
      <c r="B46" s="7"/>
      <c r="V46" s="9"/>
    </row>
    <row r="47" spans="2:22" s="39" customFormat="1" ht="30" customHeight="1" x14ac:dyDescent="0.2">
      <c r="B47" s="64"/>
      <c r="C47" s="119" t="s">
        <v>27</v>
      </c>
      <c r="D47" s="119"/>
      <c r="E47" s="119"/>
      <c r="F47" s="119"/>
      <c r="G47" s="119"/>
      <c r="H47" s="119"/>
      <c r="I47" s="119"/>
      <c r="J47" s="119"/>
      <c r="K47" s="119"/>
      <c r="L47" s="119"/>
      <c r="M47" s="119"/>
      <c r="N47" s="119"/>
      <c r="O47" s="119"/>
      <c r="V47" s="65"/>
    </row>
    <row r="48" spans="2:22" s="39" customFormat="1" ht="30" customHeight="1" x14ac:dyDescent="0.2">
      <c r="B48" s="66">
        <v>1</v>
      </c>
      <c r="C48" s="120"/>
      <c r="D48" s="120"/>
      <c r="E48" s="120"/>
      <c r="F48" s="120"/>
      <c r="G48" s="120"/>
      <c r="H48" s="120"/>
      <c r="I48" s="120"/>
      <c r="J48" s="120"/>
      <c r="K48" s="120"/>
      <c r="L48" s="120"/>
      <c r="M48" s="120"/>
      <c r="N48" s="120"/>
      <c r="O48" s="120"/>
      <c r="P48" s="120"/>
      <c r="Q48" s="120"/>
      <c r="R48" s="120"/>
      <c r="S48" s="120"/>
      <c r="T48" s="120"/>
      <c r="V48" s="65"/>
    </row>
    <row r="49" spans="2:22" s="39" customFormat="1" ht="30" customHeight="1" x14ac:dyDescent="0.2">
      <c r="B49" s="66">
        <v>2</v>
      </c>
      <c r="C49" s="121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V49" s="65"/>
    </row>
    <row r="50" spans="2:22" s="39" customFormat="1" ht="30" customHeight="1" x14ac:dyDescent="0.2">
      <c r="B50" s="66">
        <v>3</v>
      </c>
      <c r="C50" s="121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V50" s="65"/>
    </row>
    <row r="51" spans="2:22" s="39" customFormat="1" ht="30" customHeight="1" x14ac:dyDescent="0.2">
      <c r="B51" s="66">
        <v>4</v>
      </c>
      <c r="C51" s="121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V51" s="65"/>
    </row>
    <row r="52" spans="2:22" s="39" customFormat="1" ht="30" customHeight="1" x14ac:dyDescent="0.2">
      <c r="B52" s="66">
        <v>5</v>
      </c>
      <c r="C52" s="121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V52" s="65"/>
    </row>
    <row r="53" spans="2:22" s="39" customFormat="1" ht="30" customHeight="1" x14ac:dyDescent="0.2">
      <c r="B53" s="64"/>
      <c r="C53" s="68"/>
      <c r="D53" s="68"/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V53" s="65"/>
    </row>
    <row r="54" spans="2:22" s="39" customFormat="1" ht="30" customHeight="1" x14ac:dyDescent="0.2">
      <c r="B54" s="64"/>
      <c r="C54" s="119" t="s">
        <v>28</v>
      </c>
      <c r="D54" s="119"/>
      <c r="E54" s="119"/>
      <c r="F54" s="119"/>
      <c r="G54" s="119"/>
      <c r="H54" s="119"/>
      <c r="I54" s="119"/>
      <c r="J54" s="119"/>
      <c r="K54" s="119"/>
      <c r="L54" s="119"/>
      <c r="M54" s="119"/>
      <c r="N54" s="119"/>
      <c r="O54" s="119"/>
      <c r="V54" s="65"/>
    </row>
    <row r="55" spans="2:22" s="39" customFormat="1" ht="30" customHeight="1" x14ac:dyDescent="0.2">
      <c r="B55" s="66">
        <v>1</v>
      </c>
      <c r="C55" s="120"/>
      <c r="D55" s="120"/>
      <c r="E55" s="120"/>
      <c r="F55" s="120"/>
      <c r="G55" s="120"/>
      <c r="H55" s="120"/>
      <c r="I55" s="120"/>
      <c r="J55" s="120"/>
      <c r="K55" s="120"/>
      <c r="L55" s="120"/>
      <c r="M55" s="120"/>
      <c r="N55" s="120"/>
      <c r="O55" s="120"/>
      <c r="P55" s="120"/>
      <c r="Q55" s="120"/>
      <c r="R55" s="120"/>
      <c r="S55" s="120"/>
      <c r="T55" s="120"/>
      <c r="V55" s="65"/>
    </row>
    <row r="56" spans="2:22" s="39" customFormat="1" ht="30" customHeight="1" x14ac:dyDescent="0.2">
      <c r="B56" s="66">
        <v>2</v>
      </c>
      <c r="C56" s="121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V56" s="65"/>
    </row>
    <row r="57" spans="2:22" s="39" customFormat="1" ht="30" customHeight="1" x14ac:dyDescent="0.2">
      <c r="B57" s="66">
        <v>3</v>
      </c>
      <c r="C57" s="121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V57" s="65"/>
    </row>
    <row r="58" spans="2:22" s="39" customFormat="1" ht="30" customHeight="1" x14ac:dyDescent="0.2">
      <c r="B58" s="66">
        <v>4</v>
      </c>
      <c r="C58" s="121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V58" s="65"/>
    </row>
    <row r="59" spans="2:22" s="39" customFormat="1" ht="30" customHeight="1" x14ac:dyDescent="0.2">
      <c r="B59" s="66">
        <v>5</v>
      </c>
      <c r="C59" s="121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V59" s="65"/>
    </row>
    <row r="60" spans="2:22" s="39" customFormat="1" x14ac:dyDescent="0.2">
      <c r="B60" s="64"/>
      <c r="V60" s="65"/>
    </row>
    <row r="61" spans="2:22" x14ac:dyDescent="0.2">
      <c r="B61" s="7"/>
      <c r="V61" s="9"/>
    </row>
    <row r="62" spans="2:22" x14ac:dyDescent="0.2">
      <c r="B62" s="7"/>
      <c r="V62" s="9"/>
    </row>
    <row r="63" spans="2:22" ht="33" customHeight="1" x14ac:dyDescent="0.2">
      <c r="B63" s="7"/>
      <c r="O63" s="116" t="s">
        <v>46</v>
      </c>
      <c r="P63" s="116"/>
      <c r="Q63" s="117" t="str">
        <f>D3</f>
        <v>معاذ بن جبل للتعليم الأساسي (5-12)</v>
      </c>
      <c r="R63" s="117"/>
      <c r="S63" s="117"/>
      <c r="T63" s="117"/>
      <c r="U63" s="117"/>
      <c r="V63" s="9"/>
    </row>
    <row r="64" spans="2:22" x14ac:dyDescent="0.2"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6"/>
    </row>
    <row r="65" spans="2:22" ht="35.1" customHeight="1" x14ac:dyDescent="1.4">
      <c r="B65" s="4"/>
      <c r="C65" s="40" t="s">
        <v>29</v>
      </c>
      <c r="D65" s="40"/>
      <c r="E65" s="40"/>
      <c r="F65" s="40"/>
      <c r="G65" s="40"/>
      <c r="H65" s="40"/>
      <c r="I65" s="118" t="s">
        <v>30</v>
      </c>
      <c r="J65" s="118"/>
      <c r="K65" s="118"/>
      <c r="L65" s="5"/>
      <c r="M65" s="5"/>
      <c r="N65" s="5"/>
      <c r="O65" s="5"/>
      <c r="P65" s="5"/>
      <c r="Q65" s="5"/>
      <c r="R65" s="94" t="s">
        <v>17</v>
      </c>
      <c r="S65" s="94"/>
      <c r="T65" s="33"/>
      <c r="U65" s="34"/>
      <c r="V65" s="6"/>
    </row>
    <row r="66" spans="2:22" ht="35.1" customHeight="1" x14ac:dyDescent="1.25">
      <c r="B66" s="7"/>
      <c r="R66" s="82" t="s">
        <v>18</v>
      </c>
      <c r="S66" s="82"/>
      <c r="T66" s="82"/>
      <c r="U66" s="32"/>
      <c r="V66" s="9"/>
    </row>
    <row r="67" spans="2:22" ht="20.100000000000001" customHeight="1" x14ac:dyDescent="1.25">
      <c r="B67" s="24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35"/>
      <c r="S67" s="25"/>
      <c r="T67" s="35"/>
      <c r="U67" s="35"/>
      <c r="V67" s="26"/>
    </row>
    <row r="68" spans="2:22" ht="40.5" x14ac:dyDescent="1.25">
      <c r="R68" s="32"/>
      <c r="S68" s="32"/>
      <c r="T68" s="32"/>
      <c r="U68" s="32"/>
    </row>
  </sheetData>
  <sheetProtection algorithmName="SHA-512" hashValue="5rgeLJwE7eoXaYoeJLBELLNu+ok91zBVX+679nuKztY2Kz3MtzvTp1J/btqC36CCBJqcFit8ghThyEBexsLTAQ==" saltValue="8aa2HZGtHG7t6kdIYWbZfw==" spinCount="100000" sheet="1" objects="1" scenarios="1"/>
  <protectedRanges>
    <protectedRange sqref="J8:J22" name="الحالات"/>
    <protectedRange sqref="C8:H22" name="كشف الدرجات والشعب"/>
    <protectedRange sqref="M3" name="اسم المعلم"/>
    <protectedRange sqref="N2" name="العام الدراسي"/>
    <protectedRange sqref="D3" name="اسم المدرسة"/>
    <protectedRange sqref="S2" name="الفصل"/>
    <protectedRange sqref="C55:T59" name="إجرارات د و هـ"/>
    <protectedRange sqref="C48:T52" name="إجراءات أ و ب"/>
    <protectedRange sqref="T3" name="اسم المادة"/>
  </protectedRanges>
  <mergeCells count="31">
    <mergeCell ref="Q63:U63"/>
    <mergeCell ref="I65:K65"/>
    <mergeCell ref="G24:H24"/>
    <mergeCell ref="C47:O47"/>
    <mergeCell ref="C54:O54"/>
    <mergeCell ref="C48:T48"/>
    <mergeCell ref="C49:T49"/>
    <mergeCell ref="C50:T50"/>
    <mergeCell ref="C51:T51"/>
    <mergeCell ref="C52:T52"/>
    <mergeCell ref="C55:T55"/>
    <mergeCell ref="C56:T56"/>
    <mergeCell ref="C57:T57"/>
    <mergeCell ref="C58:T58"/>
    <mergeCell ref="C59:T59"/>
    <mergeCell ref="R66:T66"/>
    <mergeCell ref="F2:M2"/>
    <mergeCell ref="N2:P2"/>
    <mergeCell ref="D3:J4"/>
    <mergeCell ref="R6:U6"/>
    <mergeCell ref="R65:S65"/>
    <mergeCell ref="M6:P6"/>
    <mergeCell ref="C6:K6"/>
    <mergeCell ref="C3:C4"/>
    <mergeCell ref="K3:L4"/>
    <mergeCell ref="Q2:R2"/>
    <mergeCell ref="M3:R4"/>
    <mergeCell ref="S3:S4"/>
    <mergeCell ref="T3:U4"/>
    <mergeCell ref="D24:E24"/>
    <mergeCell ref="O63:P63"/>
  </mergeCells>
  <conditionalFormatting sqref="I8:I22">
    <cfRule type="cellIs" dxfId="1" priority="5" operator="greaterThan">
      <formula>0.5</formula>
    </cfRule>
  </conditionalFormatting>
  <conditionalFormatting sqref="M8:M22">
    <cfRule type="cellIs" dxfId="0" priority="1" operator="greaterThan">
      <formula>0</formula>
    </cfRule>
  </conditionalFormatting>
  <conditionalFormatting sqref="N8:N23">
    <cfRule type="dataBar" priority="4">
      <dataBar>
        <cfvo type="num" val="0.41"/>
        <cfvo type="num" val="1"/>
        <color rgb="FF638EC6"/>
      </dataBar>
      <extLst>
        <ext xmlns:x14="http://schemas.microsoft.com/office/spreadsheetml/2009/9/main" uri="{B025F937-C7B1-47D3-B67F-A62EFF666E3E}">
          <x14:id>{22B33CB9-D207-4CE0-8963-5D185CAA6CE0}</x14:id>
        </ext>
      </extLst>
    </cfRule>
  </conditionalFormatting>
  <conditionalFormatting sqref="O8:O23">
    <cfRule type="dataBar" priority="3">
      <dataBar>
        <cfvo type="num" val="0.41"/>
        <cfvo type="num" val="1"/>
        <color rgb="FF63C384"/>
      </dataBar>
      <extLst>
        <ext xmlns:x14="http://schemas.microsoft.com/office/spreadsheetml/2009/9/main" uri="{B025F937-C7B1-47D3-B67F-A62EFF666E3E}">
          <x14:id>{3D0B63BF-C1AA-475E-88BC-F81AA54380C1}</x14:id>
        </ext>
      </extLst>
    </cfRule>
  </conditionalFormatting>
  <conditionalFormatting sqref="P8:P23">
    <cfRule type="dataBar" priority="2">
      <dataBar>
        <cfvo type="num" val="0.41"/>
        <cfvo type="num" val="1"/>
        <color rgb="FFFF555A"/>
      </dataBar>
      <extLst>
        <ext xmlns:x14="http://schemas.microsoft.com/office/spreadsheetml/2009/9/main" uri="{B025F937-C7B1-47D3-B67F-A62EFF666E3E}">
          <x14:id>{01E98F1E-8A11-4A8C-9F00-BEDB01A5A21B}</x14:id>
        </ext>
      </extLst>
    </cfRule>
  </conditionalFormatting>
  <printOptions horizontalCentered="1"/>
  <pageMargins left="0.19685039370078741" right="0.19685039370078741" top="1.5748031496062993" bottom="0.27559055118110237" header="0.23622047244094491" footer="0.19685039370078741"/>
  <pageSetup paperSize="9" scale="48" orientation="portrait" horizontalDpi="4294967293" r:id="rId1"/>
  <headerFooter alignWithMargins="0">
    <oddHeader>&amp;C&amp;"DecoType Naskh,غامق"&amp;20المخطط البياني للمستويات الطلبة في المواد الدراسية حسب الصفوف
للصفوف ( 5 - 10)</oddHeader>
    <oddFooter>صفحة &amp;P من &amp;N</oddFoot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2B33CB9-D207-4CE0-8963-5D185CAA6CE0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N8:N23</xm:sqref>
        </x14:conditionalFormatting>
        <x14:conditionalFormatting xmlns:xm="http://schemas.microsoft.com/office/excel/2006/main">
          <x14:cfRule type="dataBar" id="{3D0B63BF-C1AA-475E-88BC-F81AA54380C1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O8:O23</xm:sqref>
        </x14:conditionalFormatting>
        <x14:conditionalFormatting xmlns:xm="http://schemas.microsoft.com/office/excel/2006/main">
          <x14:cfRule type="dataBar" id="{01E98F1E-8A11-4A8C-9F00-BEDB01A5A21B}">
            <x14:dataBar minLength="0" maxLength="100" gradient="0">
              <x14:cfvo type="num">
                <xm:f>0.41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P8:P23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أوراق العمل</vt:lpstr>
      </vt:variant>
      <vt:variant>
        <vt:i4>1</vt:i4>
      </vt:variant>
      <vt:variant>
        <vt:lpstr>النطاقات المسماة</vt:lpstr>
      </vt:variant>
      <vt:variant>
        <vt:i4>1</vt:i4>
      </vt:variant>
    </vt:vector>
  </HeadingPairs>
  <TitlesOfParts>
    <vt:vector size="2" baseType="lpstr">
      <vt:lpstr>تحليل نتائج المعلم</vt:lpstr>
      <vt:lpstr>'تحليل نتائج المعلم'!Print_Area</vt:lpstr>
    </vt:vector>
  </TitlesOfParts>
  <Company>arwa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ABUMADA</dc:creator>
  <cp:lastModifiedBy>هاجر بنت طالب بن سعيد السعدي</cp:lastModifiedBy>
  <cp:lastPrinted>2018-12-31T12:56:45Z</cp:lastPrinted>
  <dcterms:created xsi:type="dcterms:W3CDTF">2010-05-31T10:03:07Z</dcterms:created>
  <dcterms:modified xsi:type="dcterms:W3CDTF">2024-01-24T07:27:34Z</dcterms:modified>
</cp:coreProperties>
</file>